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2210" tabRatio="917" activeTab="0"/>
  </bookViews>
  <sheets>
    <sheet name="BUVNIECIBAS KOPTAME" sheetId="1" r:id="rId1"/>
    <sheet name="KOPSAVILKUMS" sheetId="2" r:id="rId2"/>
    <sheet name="1" sheetId="3" r:id="rId3"/>
  </sheets>
  <definedNames>
    <definedName name="_xlnm._FilterDatabase" localSheetId="2" hidden="1">'1'!$A$14:$P$74</definedName>
    <definedName name="_xlnm.Print_Area" localSheetId="2">'1'!$A$1:$P$85</definedName>
    <definedName name="_xlnm.Print_Area" localSheetId="0">'BUVNIECIBAS KOPTAME'!$A$1:$G$37</definedName>
    <definedName name="_xlnm.Print_Area" localSheetId="1">'KOPSAVILKUMS'!$A$1:$I$31</definedName>
    <definedName name="_xlnm.Print_Titles" localSheetId="2">'1'!$11:$13</definedName>
  </definedNames>
  <calcPr fullCalcOnLoad="1" fullPrecision="0"/>
</workbook>
</file>

<file path=xl/sharedStrings.xml><?xml version="1.0" encoding="utf-8"?>
<sst xmlns="http://schemas.openxmlformats.org/spreadsheetml/2006/main" count="206" uniqueCount="142">
  <si>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</si>
  <si>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</si>
  <si>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</si>
  <si>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</si>
  <si>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</si>
  <si>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</si>
  <si>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</si>
  <si>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</si>
  <si>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</si>
  <si>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</si>
  <si>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</si>
  <si>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</si>
  <si>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</si>
  <si>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</si>
  <si>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</si>
  <si>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</si>
  <si>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</si>
  <si>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</si>
  <si>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</si>
  <si>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</si>
  <si>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</si>
  <si>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</si>
  <si>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</si>
  <si>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</si>
  <si>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</si>
  <si>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</si>
  <si>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</si>
  <si>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Vienības cena</t>
  </si>
  <si>
    <t>Kopā:</t>
  </si>
  <si>
    <t>Mērvienība</t>
  </si>
  <si>
    <t>Daudzums</t>
  </si>
  <si>
    <t>Darbu un materiālu nosaukums</t>
  </si>
  <si>
    <t>Kopā uz visu apjomu</t>
  </si>
  <si>
    <t>Laika norma  (c/h)</t>
  </si>
  <si>
    <t>Darbietilpība  (C/h)</t>
  </si>
  <si>
    <t>Nr.</t>
  </si>
  <si>
    <t>Darbu vai konstruktīvo elementu nosaukums</t>
  </si>
  <si>
    <t>Objekts</t>
  </si>
  <si>
    <t>Vienības izmaksas</t>
  </si>
  <si>
    <t>Kopā</t>
  </si>
  <si>
    <t>Transporta izdevumi</t>
  </si>
  <si>
    <t>Plānotā peļņa</t>
  </si>
  <si>
    <t>Tāmes sastādīšanas datums</t>
  </si>
  <si>
    <t>KOPSAVILKUMA APRĒĶINS</t>
  </si>
  <si>
    <t>PAVISAM KOPĀ</t>
  </si>
  <si>
    <t>Adrese</t>
  </si>
  <si>
    <t>LOKĀLĀ TĀME</t>
  </si>
  <si>
    <t>PVN</t>
  </si>
  <si>
    <t>%</t>
  </si>
  <si>
    <t>Metāla konstrukcijas</t>
  </si>
  <si>
    <t>Izgatavot  tērauda  konstrukcijas un fasondetaļas</t>
  </si>
  <si>
    <t>Konstrukciju  materiāls (velmētie profili, loksnes)</t>
  </si>
  <si>
    <t>Konstrukciju  attīrīšana  ar  čuguna  skrošu  strūklu  līdz S2,5</t>
  </si>
  <si>
    <t>Gruntēšana - C3 / A2.06   40mk</t>
  </si>
  <si>
    <t>Krāsošana - C3 / A2.06  RR23 40mk</t>
  </si>
  <si>
    <t>Montāžas skrūves/ palīgmateriāli</t>
  </si>
  <si>
    <t>Pakāpieni, sieti</t>
  </si>
  <si>
    <t>Siets JMJ34x38/40x3 karsti cinkots</t>
  </si>
  <si>
    <t>Konstrukciju  piegāde</t>
  </si>
  <si>
    <t>kravas</t>
  </si>
  <si>
    <t>Projekts</t>
  </si>
  <si>
    <t>Projekta MKD sadaļas izstrāde</t>
  </si>
  <si>
    <t>Metāla konstrukciju montāža</t>
  </si>
  <si>
    <t>Metāla sietu montāža</t>
  </si>
  <si>
    <t>Betona spilvenu/pārseguma aizbetonējuma izveidošana</t>
  </si>
  <si>
    <t>Veidņu izgatavošana</t>
  </si>
  <si>
    <t>Armatūras sieta montāža</t>
  </si>
  <si>
    <t>Metāla enkuru (diam.12) L=470 montāža</t>
  </si>
  <si>
    <t>Betonēšanas darbi</t>
  </si>
  <si>
    <t>Skārda detaļu uzstādīšana</t>
  </si>
  <si>
    <t>Nesošā profila montāža  Omega profils RR23</t>
  </si>
  <si>
    <t>Izlocīta skārda nosegdetaļa RR23 montāža</t>
  </si>
  <si>
    <t>Skārda cepure RR23 montāža</t>
  </si>
  <si>
    <t>Durvju V1 izgatavošana, montāža</t>
  </si>
  <si>
    <t>Esošā jumta pastiprināšana, atjaunošana</t>
  </si>
  <si>
    <t>Esošā jumta seguma (t.sk. plēves, vate) demontāža</t>
  </si>
  <si>
    <t>Papildus jumta krēsla izveide</t>
  </si>
  <si>
    <t>Papildus jumta spāru montāža</t>
  </si>
  <si>
    <t>Palīgmateriāli (montāžas leņķi, skrūves)</t>
  </si>
  <si>
    <t>Siltumizolācijas atjaunošana</t>
  </si>
  <si>
    <t>Antikondensāta un difūzās plēves ierīkošana</t>
  </si>
  <si>
    <t>Jumta seguma (skārds) ierīkošana</t>
  </si>
  <si>
    <t>Būvgružu promvešana, utilizācija</t>
  </si>
  <si>
    <t>Atvērumu izveide esošājā pārsegumā</t>
  </si>
  <si>
    <t>Pārseguma peneļa demontāža</t>
  </si>
  <si>
    <t>Esošā pārseguma nobalstīšana uz būvniecības laiku</t>
  </si>
  <si>
    <t>Esošā fasādes siltinājuma daļēja demontāža</t>
  </si>
  <si>
    <t>Metāla U un L profilu montāža</t>
  </si>
  <si>
    <t>UPE 220</t>
  </si>
  <si>
    <t>L100x8 un 100x6</t>
  </si>
  <si>
    <t>Fasādes siltinājuma atjaunošana</t>
  </si>
  <si>
    <t>Jumta hidroizolācijas izveide</t>
  </si>
  <si>
    <t>Jumta skārda pieslēgumu detaļu izveide (AR mezgls Nr.2)</t>
  </si>
  <si>
    <t>Administracijas izdevumi</t>
  </si>
  <si>
    <t>Objekta izmaksas</t>
  </si>
  <si>
    <t>BŪVNIECĪBAS KOPTĀME</t>
  </si>
  <si>
    <t>Sastādija :</t>
  </si>
  <si>
    <t>Pārbaudīja :</t>
  </si>
  <si>
    <t>APSTIPRINU</t>
  </si>
  <si>
    <t>/pasūtītāja paraksts un atšifrējums/</t>
  </si>
  <si>
    <t>/datums/</t>
  </si>
  <si>
    <t>KOPĀ</t>
  </si>
  <si>
    <t>t.sk. darba aizsardzībai</t>
  </si>
  <si>
    <t>PVN 21 %</t>
  </si>
  <si>
    <t>Darba samaksas likme  (EUR/h)</t>
  </si>
  <si>
    <t>Darba alga (EUR)</t>
  </si>
  <si>
    <t>Materiāli  EUR)</t>
  </si>
  <si>
    <t>Mehānismi  (EUR)</t>
  </si>
  <si>
    <t>KOPĀ  (EUR)</t>
  </si>
  <si>
    <t>SUMMA (EUR)</t>
  </si>
  <si>
    <t>EUR</t>
  </si>
  <si>
    <t>STUNDAS</t>
  </si>
  <si>
    <t xml:space="preserve">Kopā        </t>
  </si>
  <si>
    <t xml:space="preserve">Darba alga </t>
  </si>
  <si>
    <t xml:space="preserve">Materiāli          </t>
  </si>
  <si>
    <t>Mehānismi</t>
  </si>
  <si>
    <t xml:space="preserve">Darbietilpība </t>
  </si>
  <si>
    <t>Kopā bez PVN</t>
  </si>
  <si>
    <t>Kuldīgas 2. vidusskolas telpu renovācija-SKOLA</t>
  </si>
  <si>
    <t>Sagatavošanas un būvlaukuma uzturēšanas darbi</t>
  </si>
  <si>
    <t xml:space="preserve">Kuldīgas 2. vidusskolas telpu renovācija </t>
  </si>
  <si>
    <t>Jelgavas ielā 62, Kuldīgā</t>
  </si>
  <si>
    <t>m</t>
  </si>
  <si>
    <t>kpl</t>
  </si>
  <si>
    <t>m2</t>
  </si>
  <si>
    <t>m3</t>
  </si>
  <si>
    <t>t</t>
  </si>
  <si>
    <t>Kods</t>
  </si>
  <si>
    <t>1,1</t>
  </si>
  <si>
    <t>gab</t>
  </si>
  <si>
    <t>gb.</t>
  </si>
  <si>
    <t>Darba devēja sociālais nodoklis</t>
  </si>
  <si>
    <t>2.kārtas būvdarbi</t>
  </si>
  <si>
    <t>Papildus darbi</t>
  </si>
  <si>
    <t>Ārējā kājslauķa iebūve</t>
  </si>
  <si>
    <t>Izlietņu apdare (lapa ARD-06)</t>
  </si>
  <si>
    <t>kompl.</t>
  </si>
  <si>
    <t>Jumta ventilācijas skursteņu apšūšana ar skārda lāsenēm (bituma jumta seguma pielīmēšana skurstenim</t>
  </si>
  <si>
    <t>Metāla konteinera ģērbtuvēm, birojam noma uz būvniecības laiku</t>
  </si>
  <si>
    <t>Pārvietojamās tualetes noma uz būvniecības laiku</t>
  </si>
  <si>
    <t>Būvlaukuma nožogošana ar invemtāra žoga posmiem 3,5x2m, noma uz būvniecības laiku</t>
  </si>
  <si>
    <t>Specializēta konstrukciju  piegāde</t>
  </si>
</sst>
</file>

<file path=xl/styles.xml><?xml version="1.0" encoding="utf-8"?>
<styleSheet xmlns="http://schemas.openxmlformats.org/spreadsheetml/2006/main">
  <numFmts count="5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\ &quot;Ls&quot;;\-#,##0\ &quot;Ls&quot;"/>
    <numFmt numFmtId="191" formatCode="#,##0\ &quot;Ls&quot;;[Red]\-#,##0\ &quot;Ls&quot;"/>
    <numFmt numFmtId="192" formatCode="#,##0.00\ &quot;Ls&quot;;\-#,##0.00\ &quot;Ls&quot;"/>
    <numFmt numFmtId="193" formatCode="#,##0.00\ &quot;Ls&quot;;[Red]\-#,##0.00\ &quot;Ls&quot;"/>
    <numFmt numFmtId="194" formatCode="_-* #,##0\ &quot;Ls&quot;_-;\-* #,##0\ &quot;Ls&quot;_-;_-* &quot;-&quot;\ &quot;Ls&quot;_-;_-@_-"/>
    <numFmt numFmtId="195" formatCode="_-* #,##0\ _L_s_-;\-* #,##0\ _L_s_-;_-* &quot;-&quot;\ _L_s_-;_-@_-"/>
    <numFmt numFmtId="196" formatCode="_-* #,##0.00\ &quot;Ls&quot;_-;\-* #,##0.00\ &quot;Ls&quot;_-;_-* &quot;-&quot;??\ &quot;Ls&quot;_-;_-@_-"/>
    <numFmt numFmtId="197" formatCode="_-* #,##0.00\ _L_s_-;\-* #,##0.00\ _L_s_-;_-* &quot;-&quot;??\ _L_s_-;_-@_-"/>
    <numFmt numFmtId="198" formatCode="0.000"/>
    <numFmt numFmtId="199" formatCode="0.0"/>
    <numFmt numFmtId="200" formatCode="[$-809]dd\ mmmm\ yyyy"/>
    <numFmt numFmtId="201" formatCode="dd/mm/yyyy;@"/>
    <numFmt numFmtId="202" formatCode="_-[$€-2]\ * #,##0.00_-;\-[$€-2]\ * #,##0.00_-;_-[$€-2]\ * &quot;-&quot;??_-;_-@_-"/>
    <numFmt numFmtId="203" formatCode="[$€-2]\ #,##0.00"/>
    <numFmt numFmtId="204" formatCode="_-* #,##0.0_-;\-* #,##0.0_-;_-* &quot;-&quot;??_-;_-@_-"/>
    <numFmt numFmtId="205" formatCode="[$-426]dddd\,\ yyyy\.\ &quot;gada&quot;\ d\.\ mmmm"/>
    <numFmt numFmtId="206" formatCode="&quot;€&quot;#,##0.00"/>
  </numFmts>
  <fonts count="49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14" fontId="2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>
      <alignment horizontal="left"/>
    </xf>
    <xf numFmtId="0" fontId="2" fillId="33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2" fontId="2" fillId="33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2" xfId="0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indent="1"/>
    </xf>
    <xf numFmtId="2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7" fillId="0" borderId="12" xfId="0" applyNumberFormat="1" applyFont="1" applyFill="1" applyBorder="1" applyAlignment="1">
      <alignment horizontal="right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2" fontId="7" fillId="0" borderId="0" xfId="0" applyNumberFormat="1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2" fontId="7" fillId="0" borderId="12" xfId="0" applyNumberFormat="1" applyFont="1" applyFill="1" applyBorder="1" applyAlignment="1">
      <alignment vertical="center"/>
    </xf>
    <xf numFmtId="2" fontId="7" fillId="0" borderId="12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201" fontId="7" fillId="0" borderId="12" xfId="0" applyNumberFormat="1" applyFont="1" applyFill="1" applyBorder="1" applyAlignment="1">
      <alignment horizontal="left" vertical="center"/>
    </xf>
    <xf numFmtId="201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7" fillId="0" borderId="0" xfId="70" applyNumberFormat="1" applyFont="1" applyFill="1" applyBorder="1" applyAlignment="1" applyProtection="1">
      <alignment horizontal="left" vertical="top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  <protection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horizontal="right" vertical="center"/>
    </xf>
    <xf numFmtId="10" fontId="7" fillId="0" borderId="10" xfId="0" applyNumberFormat="1" applyFont="1" applyFill="1" applyBorder="1" applyAlignment="1">
      <alignment horizontal="right" vertical="center"/>
    </xf>
    <xf numFmtId="10" fontId="7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70" applyNumberFormat="1" applyFont="1" applyFill="1" applyBorder="1" applyAlignment="1" applyProtection="1">
      <alignment horizontal="right" vertical="top"/>
      <protection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10" fontId="5" fillId="0" borderId="0" xfId="0" applyNumberFormat="1" applyFont="1" applyFill="1" applyBorder="1" applyAlignment="1">
      <alignment horizontal="right" vertical="center"/>
    </xf>
    <xf numFmtId="202" fontId="5" fillId="0" borderId="19" xfId="0" applyNumberFormat="1" applyFont="1" applyFill="1" applyBorder="1" applyAlignment="1">
      <alignment horizontal="right" vertical="center"/>
    </xf>
    <xf numFmtId="10" fontId="5" fillId="0" borderId="18" xfId="0" applyNumberFormat="1" applyFont="1" applyFill="1" applyBorder="1" applyAlignment="1">
      <alignment horizontal="right" vertical="center"/>
    </xf>
    <xf numFmtId="202" fontId="5" fillId="0" borderId="2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10" xfId="65" applyNumberFormat="1" applyFont="1" applyFill="1" applyBorder="1" applyAlignment="1">
      <alignment horizontal="left" vertical="center" wrapText="1"/>
      <protection/>
    </xf>
    <xf numFmtId="0" fontId="7" fillId="0" borderId="10" xfId="65" applyNumberFormat="1" applyFont="1" applyFill="1" applyBorder="1" applyAlignment="1">
      <alignment horizontal="right" vertical="center" wrapText="1"/>
      <protection/>
    </xf>
    <xf numFmtId="0" fontId="11" fillId="0" borderId="21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0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Border="1" applyAlignment="1">
      <alignment horizontal="right" vertical="center"/>
    </xf>
    <xf numFmtId="10" fontId="14" fillId="0" borderId="0" xfId="0" applyNumberFormat="1" applyFont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10" fontId="10" fillId="0" borderId="10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9" fillId="33" borderId="0" xfId="0" applyFont="1" applyFill="1" applyAlignment="1">
      <alignment horizontal="left" vertical="center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0" fontId="7" fillId="33" borderId="10" xfId="58" applyFont="1" applyFill="1" applyBorder="1" applyAlignment="1">
      <alignment horizontal="center" vertical="center"/>
      <protection/>
    </xf>
    <xf numFmtId="0" fontId="8" fillId="33" borderId="10" xfId="69" applyFont="1" applyFill="1" applyBorder="1" applyAlignment="1" applyProtection="1">
      <alignment horizontal="right" vertical="center" wrapText="1"/>
      <protection locked="0"/>
    </xf>
    <xf numFmtId="0" fontId="7" fillId="33" borderId="10" xfId="74" applyFont="1" applyFill="1" applyBorder="1" applyAlignment="1" applyProtection="1">
      <alignment horizontal="right" vertical="center"/>
      <protection locked="0"/>
    </xf>
    <xf numFmtId="4" fontId="7" fillId="33" borderId="10" xfId="74" applyNumberFormat="1" applyFont="1" applyFill="1" applyBorder="1" applyAlignment="1" applyProtection="1">
      <alignment horizontal="right" vertical="center"/>
      <protection locked="0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right" wrapText="1"/>
    </xf>
    <xf numFmtId="3" fontId="7" fillId="33" borderId="10" xfId="0" applyNumberFormat="1" applyFont="1" applyFill="1" applyBorder="1" applyAlignment="1">
      <alignment horizontal="left" vertical="center" wrapText="1"/>
    </xf>
    <xf numFmtId="3" fontId="7" fillId="33" borderId="10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/>
    </xf>
    <xf numFmtId="2" fontId="7" fillId="0" borderId="31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2" fontId="7" fillId="0" borderId="27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8" fillId="33" borderId="27" xfId="0" applyNumberFormat="1" applyFont="1" applyFill="1" applyBorder="1" applyAlignment="1">
      <alignment horizontal="right" vertical="center"/>
    </xf>
    <xf numFmtId="2" fontId="2" fillId="0" borderId="27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right" vertical="center"/>
    </xf>
    <xf numFmtId="2" fontId="5" fillId="0" borderId="13" xfId="0" applyNumberFormat="1" applyFont="1" applyBorder="1" applyAlignment="1">
      <alignment horizontal="right" vertical="center"/>
    </xf>
    <xf numFmtId="2" fontId="5" fillId="0" borderId="13" xfId="0" applyNumberFormat="1" applyFont="1" applyFill="1" applyBorder="1" applyAlignment="1">
      <alignment horizontal="right" vertical="center"/>
    </xf>
    <xf numFmtId="2" fontId="5" fillId="0" borderId="32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 vertical="center"/>
    </xf>
    <xf numFmtId="2" fontId="7" fillId="33" borderId="10" xfId="0" applyNumberFormat="1" applyFont="1" applyFill="1" applyBorder="1" applyAlignment="1">
      <alignment horizontal="right" wrapText="1"/>
    </xf>
    <xf numFmtId="2" fontId="7" fillId="33" borderId="10" xfId="0" applyNumberFormat="1" applyFont="1" applyFill="1" applyBorder="1" applyAlignment="1">
      <alignment horizontal="right" vertical="center"/>
    </xf>
    <xf numFmtId="2" fontId="7" fillId="0" borderId="10" xfId="65" applyNumberFormat="1" applyFont="1" applyFill="1" applyBorder="1" applyAlignment="1">
      <alignment horizontal="right" vertical="center"/>
      <protection/>
    </xf>
    <xf numFmtId="2" fontId="7" fillId="0" borderId="11" xfId="0" applyNumberFormat="1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vertical="center"/>
    </xf>
    <xf numFmtId="4" fontId="7" fillId="34" borderId="10" xfId="0" applyNumberFormat="1" applyFont="1" applyFill="1" applyBorder="1" applyAlignment="1">
      <alignment horizontal="right" vertical="center"/>
    </xf>
    <xf numFmtId="0" fontId="7" fillId="34" borderId="10" xfId="58" applyFont="1" applyFill="1" applyBorder="1" applyAlignment="1">
      <alignment horizontal="center" vertical="center"/>
      <protection/>
    </xf>
    <xf numFmtId="0" fontId="7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10" fontId="2" fillId="0" borderId="28" xfId="0" applyNumberFormat="1" applyFont="1" applyFill="1" applyBorder="1" applyAlignment="1">
      <alignment horizontal="right" vertical="center"/>
    </xf>
    <xf numFmtId="2" fontId="2" fillId="0" borderId="28" xfId="0" applyNumberFormat="1" applyFont="1" applyFill="1" applyBorder="1" applyAlignment="1">
      <alignment horizontal="right" vertical="center"/>
    </xf>
    <xf numFmtId="2" fontId="2" fillId="0" borderId="29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wrapText="1"/>
    </xf>
    <xf numFmtId="2" fontId="7" fillId="0" borderId="13" xfId="0" applyNumberFormat="1" applyFont="1" applyFill="1" applyBorder="1" applyAlignment="1">
      <alignment horizontal="right" wrapText="1"/>
    </xf>
    <xf numFmtId="2" fontId="7" fillId="0" borderId="13" xfId="0" applyNumberFormat="1" applyFont="1" applyFill="1" applyBorder="1" applyAlignment="1">
      <alignment horizontal="right" vertical="center"/>
    </xf>
    <xf numFmtId="0" fontId="8" fillId="33" borderId="10" xfId="69" applyFont="1" applyFill="1" applyBorder="1" applyAlignment="1" applyProtection="1">
      <alignment horizontal="center" vertical="center" wrapText="1"/>
      <protection locked="0"/>
    </xf>
    <xf numFmtId="0" fontId="8" fillId="34" borderId="10" xfId="69" applyFont="1" applyFill="1" applyBorder="1" applyAlignment="1" applyProtection="1">
      <alignment horizontal="center" vertical="center" wrapText="1"/>
      <protection locked="0"/>
    </xf>
    <xf numFmtId="2" fontId="7" fillId="34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right" wrapText="1"/>
    </xf>
    <xf numFmtId="2" fontId="7" fillId="34" borderId="10" xfId="0" applyNumberFormat="1" applyFont="1" applyFill="1" applyBorder="1" applyAlignment="1">
      <alignment horizontal="right" wrapText="1"/>
    </xf>
    <xf numFmtId="0" fontId="8" fillId="34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10" fontId="2" fillId="0" borderId="10" xfId="0" applyNumberFormat="1" applyFont="1" applyFill="1" applyBorder="1" applyAlignment="1">
      <alignment horizontal="right" vertical="center"/>
    </xf>
    <xf numFmtId="2" fontId="11" fillId="0" borderId="34" xfId="0" applyNumberFormat="1" applyFont="1" applyBorder="1" applyAlignment="1">
      <alignment horizontal="right" vertical="center" indent="2"/>
    </xf>
    <xf numFmtId="2" fontId="11" fillId="0" borderId="35" xfId="0" applyNumberFormat="1" applyFont="1" applyBorder="1" applyAlignment="1">
      <alignment horizontal="right" vertical="center" indent="2"/>
    </xf>
    <xf numFmtId="2" fontId="11" fillId="0" borderId="36" xfId="0" applyNumberFormat="1" applyFont="1" applyBorder="1" applyAlignment="1">
      <alignment horizontal="right" vertical="center" indent="2"/>
    </xf>
    <xf numFmtId="2" fontId="11" fillId="0" borderId="37" xfId="0" applyNumberFormat="1" applyFont="1" applyBorder="1" applyAlignment="1">
      <alignment horizontal="right" vertical="center" indent="2"/>
    </xf>
    <xf numFmtId="2" fontId="11" fillId="0" borderId="38" xfId="0" applyNumberFormat="1" applyFont="1" applyBorder="1" applyAlignment="1">
      <alignment horizontal="right" vertical="center" indent="2"/>
    </xf>
    <xf numFmtId="2" fontId="11" fillId="0" borderId="39" xfId="0" applyNumberFormat="1" applyFont="1" applyBorder="1" applyAlignment="1">
      <alignment horizontal="right" vertical="center" indent="2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2" fontId="5" fillId="0" borderId="46" xfId="0" applyNumberFormat="1" applyFont="1" applyFill="1" applyBorder="1" applyAlignment="1">
      <alignment horizontal="center" vertical="center"/>
    </xf>
    <xf numFmtId="2" fontId="5" fillId="0" borderId="47" xfId="0" applyNumberFormat="1" applyFont="1" applyFill="1" applyBorder="1" applyAlignment="1">
      <alignment horizontal="center" vertical="center"/>
    </xf>
    <xf numFmtId="2" fontId="5" fillId="0" borderId="48" xfId="0" applyNumberFormat="1" applyFont="1" applyFill="1" applyBorder="1" applyAlignment="1">
      <alignment horizontal="center" vertical="center"/>
    </xf>
    <xf numFmtId="2" fontId="5" fillId="0" borderId="49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50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13" fillId="0" borderId="51" xfId="0" applyNumberFormat="1" applyFont="1" applyFill="1" applyBorder="1" applyAlignment="1">
      <alignment horizontal="right" vertical="center" indent="2"/>
    </xf>
    <xf numFmtId="2" fontId="13" fillId="0" borderId="52" xfId="0" applyNumberFormat="1" applyFont="1" applyFill="1" applyBorder="1" applyAlignment="1">
      <alignment horizontal="right" vertical="center" indent="2"/>
    </xf>
    <xf numFmtId="2" fontId="13" fillId="0" borderId="53" xfId="0" applyNumberFormat="1" applyFont="1" applyFill="1" applyBorder="1" applyAlignment="1">
      <alignment horizontal="right" vertical="center" indent="2"/>
    </xf>
    <xf numFmtId="0" fontId="2" fillId="0" borderId="5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textRotation="90"/>
    </xf>
    <xf numFmtId="2" fontId="7" fillId="0" borderId="10" xfId="0" applyNumberFormat="1" applyFont="1" applyFill="1" applyBorder="1" applyAlignment="1">
      <alignment horizontal="center" vertical="center" textRotation="90"/>
    </xf>
    <xf numFmtId="2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12" xfId="58"/>
    <cellStyle name="Normal 12 2 2" xfId="59"/>
    <cellStyle name="Normal 12 3" xfId="60"/>
    <cellStyle name="Normal 12 4" xfId="61"/>
    <cellStyle name="Normal 2" xfId="62"/>
    <cellStyle name="Normal 2 2" xfId="63"/>
    <cellStyle name="Normal 3" xfId="64"/>
    <cellStyle name="Normal 5" xfId="65"/>
    <cellStyle name="Normal 5 2 3 2" xfId="66"/>
    <cellStyle name="Normal 6" xfId="67"/>
    <cellStyle name="Normal 6 2" xfId="68"/>
    <cellStyle name="Normal_SandisP_rem_07" xfId="69"/>
    <cellStyle name="Normal_Sheet1" xfId="70"/>
    <cellStyle name="Note" xfId="71"/>
    <cellStyle name="Output" xfId="72"/>
    <cellStyle name="Percent" xfId="73"/>
    <cellStyle name="Style 1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41"/>
  <sheetViews>
    <sheetView tabSelected="1" zoomScale="115" zoomScaleNormal="115" zoomScalePageLayoutView="0" workbookViewId="0" topLeftCell="A7">
      <selection activeCell="B43" sqref="B43"/>
    </sheetView>
  </sheetViews>
  <sheetFormatPr defaultColWidth="9.140625" defaultRowHeight="12.75"/>
  <cols>
    <col min="1" max="1" width="4.8515625" style="3" customWidth="1"/>
    <col min="2" max="2" width="66.7109375" style="2" customWidth="1"/>
    <col min="3" max="3" width="3.8515625" style="2" customWidth="1"/>
    <col min="4" max="4" width="10.28125" style="1" customWidth="1"/>
    <col min="5" max="5" width="8.00390625" style="1" customWidth="1"/>
    <col min="6" max="6" width="10.7109375" style="1" customWidth="1"/>
    <col min="7" max="7" width="10.7109375" style="3" customWidth="1"/>
    <col min="8" max="8" width="11.28125" style="2" customWidth="1"/>
    <col min="9" max="16384" width="9.140625" style="2" customWidth="1"/>
  </cols>
  <sheetData>
    <row r="1" spans="6:7" ht="65.25" customHeight="1">
      <c r="F1" s="72" t="s">
        <v>98</v>
      </c>
      <c r="G1" s="73"/>
    </row>
    <row r="4" spans="5:7" ht="11.25">
      <c r="E4" s="18"/>
      <c r="F4" s="18"/>
      <c r="G4" s="23"/>
    </row>
    <row r="5" spans="5:7" ht="11.25">
      <c r="E5" s="74" t="s">
        <v>99</v>
      </c>
      <c r="F5" s="40"/>
      <c r="G5" s="41"/>
    </row>
    <row r="6" spans="1:7" ht="18">
      <c r="A6" s="4"/>
      <c r="B6" s="28" t="s">
        <v>95</v>
      </c>
      <c r="C6" s="9"/>
      <c r="E6" s="40"/>
      <c r="F6" s="40"/>
      <c r="G6" s="41"/>
    </row>
    <row r="7" spans="1:7" ht="11.25">
      <c r="A7" s="4"/>
      <c r="B7" s="7"/>
      <c r="C7" s="7"/>
      <c r="E7" s="44"/>
      <c r="F7" s="44"/>
      <c r="G7" s="48"/>
    </row>
    <row r="8" spans="1:7" ht="11.25">
      <c r="A8" s="4"/>
      <c r="B8" s="8"/>
      <c r="C8" s="8"/>
      <c r="E8" s="65" t="s">
        <v>100</v>
      </c>
      <c r="F8" s="65"/>
      <c r="G8" s="75"/>
    </row>
    <row r="9" spans="1:3" ht="11.25">
      <c r="A9" s="4"/>
      <c r="B9" s="4"/>
      <c r="C9" s="4"/>
    </row>
    <row r="10" spans="1:7" ht="11.25">
      <c r="A10" s="21"/>
      <c r="B10" s="16"/>
      <c r="C10" s="16"/>
      <c r="D10" s="17"/>
      <c r="E10" s="17"/>
      <c r="F10" s="17"/>
      <c r="G10" s="17"/>
    </row>
    <row r="11" spans="1:7" ht="11.25">
      <c r="A11" s="21"/>
      <c r="B11" s="16"/>
      <c r="C11" s="16"/>
      <c r="D11" s="17"/>
      <c r="E11" s="17"/>
      <c r="F11" s="17"/>
      <c r="G11" s="17"/>
    </row>
    <row r="12" spans="1:7" ht="11.25">
      <c r="A12" s="21"/>
      <c r="B12" s="16" t="s">
        <v>37</v>
      </c>
      <c r="C12" s="16" t="str">
        <f>KOPSAVILKUMS!D3</f>
        <v>Kuldīgas 2. vidusskolas telpu renovācija </v>
      </c>
      <c r="D12" s="17"/>
      <c r="E12" s="17"/>
      <c r="F12" s="17"/>
      <c r="G12" s="17"/>
    </row>
    <row r="13" spans="1:7" ht="11.25">
      <c r="A13" s="31"/>
      <c r="B13" s="31" t="s">
        <v>45</v>
      </c>
      <c r="C13" s="31" t="str">
        <f>KOPSAVILKUMS!D4</f>
        <v>Jelgavas ielā 62, Kuldīgā</v>
      </c>
      <c r="D13" s="31"/>
      <c r="E13" s="31"/>
      <c r="F13" s="31"/>
      <c r="G13" s="31"/>
    </row>
    <row r="14" spans="1:7" ht="11.25">
      <c r="A14" s="2"/>
      <c r="D14" s="2"/>
      <c r="E14" s="2"/>
      <c r="F14" s="2"/>
      <c r="G14" s="2"/>
    </row>
    <row r="15" spans="1:7" ht="11.25">
      <c r="A15" s="2"/>
      <c r="B15" s="3"/>
      <c r="C15" s="3"/>
      <c r="E15" s="34"/>
      <c r="F15" s="26"/>
      <c r="G15" s="60"/>
    </row>
    <row r="16" spans="1:7" ht="11.25">
      <c r="A16" s="17"/>
      <c r="B16" s="19" t="s">
        <v>42</v>
      </c>
      <c r="C16" s="23"/>
      <c r="D16" s="58"/>
      <c r="E16" s="33"/>
      <c r="F16" s="18"/>
      <c r="G16" s="21"/>
    </row>
    <row r="17" spans="1:7" ht="11.25">
      <c r="A17" s="2"/>
      <c r="B17" s="3"/>
      <c r="C17" s="3"/>
      <c r="E17" s="5"/>
      <c r="G17" s="7"/>
    </row>
    <row r="18" spans="1:7" ht="31.5" customHeight="1" thickBot="1">
      <c r="A18" s="22"/>
      <c r="B18" s="24"/>
      <c r="C18" s="24"/>
      <c r="D18" s="25"/>
      <c r="E18" s="25"/>
      <c r="F18" s="25"/>
      <c r="G18" s="24"/>
    </row>
    <row r="19" spans="1:7" ht="19.5" customHeight="1">
      <c r="A19" s="217" t="s">
        <v>35</v>
      </c>
      <c r="B19" s="214" t="s">
        <v>37</v>
      </c>
      <c r="C19" s="220" t="s">
        <v>94</v>
      </c>
      <c r="D19" s="221"/>
      <c r="E19" s="221"/>
      <c r="F19" s="221"/>
      <c r="G19" s="222"/>
    </row>
    <row r="20" spans="1:7" ht="19.5" customHeight="1">
      <c r="A20" s="218"/>
      <c r="B20" s="215"/>
      <c r="C20" s="223"/>
      <c r="D20" s="224"/>
      <c r="E20" s="224"/>
      <c r="F20" s="224"/>
      <c r="G20" s="225"/>
    </row>
    <row r="21" spans="1:7" ht="19.5" customHeight="1" thickBot="1">
      <c r="A21" s="219"/>
      <c r="B21" s="216"/>
      <c r="C21" s="226"/>
      <c r="D21" s="227"/>
      <c r="E21" s="227"/>
      <c r="F21" s="227"/>
      <c r="G21" s="228"/>
    </row>
    <row r="22" spans="1:9" ht="30" customHeight="1">
      <c r="A22" s="85">
        <v>1</v>
      </c>
      <c r="B22" s="39" t="s">
        <v>120</v>
      </c>
      <c r="C22" s="229">
        <f>KOPSAVILKUMS!E17</f>
        <v>0</v>
      </c>
      <c r="D22" s="230"/>
      <c r="E22" s="230"/>
      <c r="F22" s="230"/>
      <c r="G22" s="231"/>
      <c r="H22" s="7"/>
      <c r="I22" s="7"/>
    </row>
    <row r="23" spans="1:7" ht="19.5" customHeight="1" thickBot="1">
      <c r="A23" s="136"/>
      <c r="B23" s="89" t="s">
        <v>103</v>
      </c>
      <c r="C23" s="208">
        <f>C22*21%</f>
        <v>0</v>
      </c>
      <c r="D23" s="209"/>
      <c r="E23" s="209"/>
      <c r="F23" s="209"/>
      <c r="G23" s="210"/>
    </row>
    <row r="24" spans="1:7" ht="19.5" customHeight="1" thickBot="1">
      <c r="A24" s="137"/>
      <c r="B24" s="104" t="s">
        <v>44</v>
      </c>
      <c r="C24" s="211">
        <f>C22+C23</f>
        <v>0</v>
      </c>
      <c r="D24" s="212"/>
      <c r="E24" s="212"/>
      <c r="F24" s="212"/>
      <c r="G24" s="213"/>
    </row>
    <row r="25" spans="1:7" ht="11.25">
      <c r="A25" s="10"/>
      <c r="B25" s="11"/>
      <c r="C25" s="11"/>
      <c r="D25" s="12"/>
      <c r="E25" s="12"/>
      <c r="F25" s="12"/>
      <c r="G25" s="12"/>
    </row>
    <row r="26" spans="1:7" ht="11.25">
      <c r="A26" s="10"/>
      <c r="B26" s="11"/>
      <c r="C26" s="11"/>
      <c r="D26" s="12"/>
      <c r="E26" s="12"/>
      <c r="F26" s="12"/>
      <c r="G26" s="12"/>
    </row>
    <row r="27" spans="1:7" ht="11.25">
      <c r="A27" s="10"/>
      <c r="B27" s="11"/>
      <c r="C27" s="11"/>
      <c r="D27" s="12"/>
      <c r="E27" s="12"/>
      <c r="F27" s="12"/>
      <c r="G27" s="12"/>
    </row>
    <row r="28" spans="1:7" ht="11.25">
      <c r="A28" s="10"/>
      <c r="B28" s="11"/>
      <c r="C28" s="11"/>
      <c r="D28" s="12"/>
      <c r="E28" s="12"/>
      <c r="F28" s="12"/>
      <c r="G28" s="12"/>
    </row>
    <row r="29" ht="11.25">
      <c r="B29" s="35"/>
    </row>
    <row r="30" ht="11.25">
      <c r="B30" s="35"/>
    </row>
    <row r="32" spans="2:7" ht="11.25">
      <c r="B32" s="61" t="s">
        <v>96</v>
      </c>
      <c r="C32" s="62"/>
      <c r="D32" s="63"/>
      <c r="E32" s="64"/>
      <c r="F32" s="65"/>
      <c r="G32" s="27"/>
    </row>
    <row r="33" spans="2:7" ht="11.25">
      <c r="B33" s="66"/>
      <c r="C33" s="66"/>
      <c r="D33" s="42"/>
      <c r="E33" s="67"/>
      <c r="F33" s="40"/>
      <c r="G33" s="10"/>
    </row>
    <row r="34" spans="2:7" ht="11.25">
      <c r="B34" s="66"/>
      <c r="C34" s="66"/>
      <c r="D34" s="42"/>
      <c r="E34" s="67"/>
      <c r="F34" s="40"/>
      <c r="G34" s="10"/>
    </row>
    <row r="35" spans="2:7" ht="11.25">
      <c r="B35" s="66" t="s">
        <v>97</v>
      </c>
      <c r="C35" s="68"/>
      <c r="D35" s="44"/>
      <c r="E35" s="67"/>
      <c r="F35" s="69"/>
      <c r="G35" s="10"/>
    </row>
    <row r="36" spans="2:7" ht="11.25">
      <c r="B36" s="13"/>
      <c r="C36" s="13"/>
      <c r="F36" s="26"/>
      <c r="G36" s="10"/>
    </row>
    <row r="37" spans="2:7" ht="11.25">
      <c r="B37" s="59"/>
      <c r="C37" s="59"/>
      <c r="D37" s="26"/>
      <c r="E37" s="26"/>
      <c r="F37" s="26"/>
      <c r="G37" s="27"/>
    </row>
    <row r="40" spans="2:3" ht="11.25">
      <c r="B40" s="3"/>
      <c r="C40" s="3"/>
    </row>
    <row r="41" spans="2:3" ht="11.25">
      <c r="B41" s="129" t="str">
        <f>B16</f>
        <v>Tāmes sastādīšanas datums</v>
      </c>
      <c r="C41" s="20"/>
    </row>
  </sheetData>
  <sheetProtection/>
  <mergeCells count="6">
    <mergeCell ref="C23:G23"/>
    <mergeCell ref="C24:G24"/>
    <mergeCell ref="B19:B21"/>
    <mergeCell ref="A19:A21"/>
    <mergeCell ref="C19:G21"/>
    <mergeCell ref="C22:G22"/>
  </mergeCells>
  <printOptions horizontalCentered="1"/>
  <pageMargins left="0.48" right="0.1968503937007874" top="0.26" bottom="0.24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35"/>
  <sheetViews>
    <sheetView showZeros="0" zoomScale="115" zoomScaleNormal="115" zoomScalePageLayoutView="0" workbookViewId="0" topLeftCell="A1">
      <selection activeCell="C32" sqref="C32"/>
    </sheetView>
  </sheetViews>
  <sheetFormatPr defaultColWidth="9.140625" defaultRowHeight="12.75"/>
  <cols>
    <col min="1" max="1" width="4.8515625" style="3" customWidth="1"/>
    <col min="2" max="2" width="4.421875" style="3" customWidth="1"/>
    <col min="3" max="3" width="39.7109375" style="2" customWidth="1"/>
    <col min="4" max="4" width="7.8515625" style="2" customWidth="1"/>
    <col min="5" max="5" width="15.140625" style="1" customWidth="1"/>
    <col min="6" max="6" width="10.7109375" style="1" customWidth="1"/>
    <col min="7" max="7" width="13.00390625" style="1" customWidth="1"/>
    <col min="8" max="8" width="10.7109375" style="1" customWidth="1"/>
    <col min="9" max="9" width="10.7109375" style="3" customWidth="1"/>
    <col min="10" max="10" width="11.28125" style="2" customWidth="1"/>
    <col min="11" max="16384" width="9.140625" style="2" customWidth="1"/>
  </cols>
  <sheetData>
    <row r="1" spans="1:7" ht="15.75">
      <c r="A1" s="70"/>
      <c r="B1" s="70"/>
      <c r="C1" s="138" t="s">
        <v>43</v>
      </c>
      <c r="D1" s="71"/>
      <c r="E1" s="25"/>
      <c r="F1" s="24"/>
      <c r="G1" s="24"/>
    </row>
    <row r="2" spans="1:7" ht="11.25">
      <c r="A2" s="4"/>
      <c r="B2" s="4"/>
      <c r="C2" s="7"/>
      <c r="D2" s="7"/>
      <c r="F2" s="3"/>
      <c r="G2" s="3"/>
    </row>
    <row r="3" spans="1:9" ht="11.25">
      <c r="A3" s="21"/>
      <c r="B3" s="21"/>
      <c r="C3" s="16" t="s">
        <v>37</v>
      </c>
      <c r="D3" s="16" t="s">
        <v>120</v>
      </c>
      <c r="E3" s="17"/>
      <c r="F3" s="17"/>
      <c r="G3" s="17"/>
      <c r="H3" s="59"/>
      <c r="I3" s="59"/>
    </row>
    <row r="4" spans="1:9" ht="11.25">
      <c r="A4" s="31"/>
      <c r="B4" s="31"/>
      <c r="C4" s="31" t="s">
        <v>45</v>
      </c>
      <c r="D4" s="31" t="s">
        <v>121</v>
      </c>
      <c r="E4" s="31"/>
      <c r="F4" s="31"/>
      <c r="G4" s="31"/>
      <c r="H4" s="59"/>
      <c r="I4" s="59"/>
    </row>
    <row r="5" spans="1:9" ht="12" thickBot="1">
      <c r="A5" s="17"/>
      <c r="B5" s="17"/>
      <c r="C5" s="19" t="s">
        <v>42</v>
      </c>
      <c r="D5" s="23"/>
      <c r="E5" s="58"/>
      <c r="F5" s="18"/>
      <c r="G5" s="33"/>
      <c r="H5" s="26"/>
      <c r="I5" s="60"/>
    </row>
    <row r="6" spans="1:9" ht="11.25">
      <c r="A6" s="232" t="s">
        <v>35</v>
      </c>
      <c r="B6" s="235" t="s">
        <v>127</v>
      </c>
      <c r="C6" s="235" t="s">
        <v>36</v>
      </c>
      <c r="D6" s="235" t="s">
        <v>48</v>
      </c>
      <c r="E6" s="139"/>
      <c r="F6" s="238" t="s">
        <v>38</v>
      </c>
      <c r="G6" s="238"/>
      <c r="H6" s="238"/>
      <c r="I6" s="140"/>
    </row>
    <row r="7" spans="1:9" ht="11.25">
      <c r="A7" s="233"/>
      <c r="B7" s="236"/>
      <c r="C7" s="236"/>
      <c r="D7" s="236"/>
      <c r="E7" s="141" t="s">
        <v>112</v>
      </c>
      <c r="F7" s="141" t="s">
        <v>113</v>
      </c>
      <c r="G7" s="141" t="s">
        <v>114</v>
      </c>
      <c r="H7" s="141" t="s">
        <v>115</v>
      </c>
      <c r="I7" s="142" t="s">
        <v>116</v>
      </c>
    </row>
    <row r="8" spans="1:9" ht="12" thickBot="1">
      <c r="A8" s="234"/>
      <c r="B8" s="237"/>
      <c r="C8" s="237"/>
      <c r="D8" s="237"/>
      <c r="E8" s="143" t="s">
        <v>110</v>
      </c>
      <c r="F8" s="143" t="s">
        <v>110</v>
      </c>
      <c r="G8" s="143" t="s">
        <v>110</v>
      </c>
      <c r="H8" s="143" t="s">
        <v>110</v>
      </c>
      <c r="I8" s="144" t="s">
        <v>111</v>
      </c>
    </row>
    <row r="9" spans="1:9" ht="12" thickBot="1">
      <c r="A9" s="145"/>
      <c r="B9" s="146"/>
      <c r="C9" s="146" t="s">
        <v>118</v>
      </c>
      <c r="D9" s="146"/>
      <c r="E9" s="146"/>
      <c r="F9" s="146"/>
      <c r="G9" s="146"/>
      <c r="H9" s="146"/>
      <c r="I9" s="147"/>
    </row>
    <row r="10" spans="1:11" ht="11.25">
      <c r="A10" s="85">
        <v>1</v>
      </c>
      <c r="B10" s="120" t="s">
        <v>128</v>
      </c>
      <c r="C10" s="39" t="s">
        <v>132</v>
      </c>
      <c r="D10" s="14"/>
      <c r="E10" s="160"/>
      <c r="F10" s="160"/>
      <c r="G10" s="160"/>
      <c r="H10" s="160">
        <f>1!O74</f>
        <v>0</v>
      </c>
      <c r="I10" s="161">
        <f>1!L74</f>
        <v>0</v>
      </c>
      <c r="J10" s="7"/>
      <c r="K10" s="7"/>
    </row>
    <row r="11" spans="1:11" ht="11.25" hidden="1">
      <c r="A11" s="86"/>
      <c r="B11" s="105"/>
      <c r="C11" s="6"/>
      <c r="D11" s="6"/>
      <c r="E11" s="162"/>
      <c r="F11" s="163"/>
      <c r="G11" s="163"/>
      <c r="H11" s="163"/>
      <c r="I11" s="164"/>
      <c r="J11" s="7"/>
      <c r="K11" s="7"/>
    </row>
    <row r="12" spans="1:9" ht="11.25">
      <c r="A12" s="107"/>
      <c r="B12" s="106"/>
      <c r="C12" s="106" t="s">
        <v>39</v>
      </c>
      <c r="D12" s="106"/>
      <c r="E12" s="165"/>
      <c r="F12" s="165"/>
      <c r="G12" s="165"/>
      <c r="H12" s="165">
        <f>ROUND(SUM(H10:H11),2)</f>
        <v>0</v>
      </c>
      <c r="I12" s="166">
        <f>ROUND(SUM(I10:I11),2)</f>
        <v>0</v>
      </c>
    </row>
    <row r="13" spans="1:9" ht="11.25">
      <c r="A13" s="87"/>
      <c r="B13" s="29"/>
      <c r="C13" s="29" t="s">
        <v>93</v>
      </c>
      <c r="D13" s="207" t="s">
        <v>48</v>
      </c>
      <c r="E13" s="163"/>
      <c r="F13" s="163"/>
      <c r="G13" s="163"/>
      <c r="H13" s="163"/>
      <c r="I13" s="167"/>
    </row>
    <row r="14" spans="1:9" ht="11.25">
      <c r="A14" s="87"/>
      <c r="B14" s="29"/>
      <c r="C14" s="134" t="s">
        <v>102</v>
      </c>
      <c r="D14" s="135" t="s">
        <v>48</v>
      </c>
      <c r="E14" s="168"/>
      <c r="F14" s="168"/>
      <c r="G14" s="168"/>
      <c r="H14" s="163"/>
      <c r="I14" s="167"/>
    </row>
    <row r="15" spans="1:9" ht="11.25">
      <c r="A15" s="87"/>
      <c r="B15" s="29"/>
      <c r="C15" s="29" t="s">
        <v>41</v>
      </c>
      <c r="D15" s="207" t="s">
        <v>48</v>
      </c>
      <c r="E15" s="163"/>
      <c r="F15" s="163"/>
      <c r="G15" s="163"/>
      <c r="H15" s="163"/>
      <c r="I15" s="167"/>
    </row>
    <row r="16" spans="1:9" ht="11.25">
      <c r="A16" s="185"/>
      <c r="B16" s="186"/>
      <c r="C16" s="190" t="s">
        <v>131</v>
      </c>
      <c r="D16" s="187">
        <v>0.2359</v>
      </c>
      <c r="E16" s="188"/>
      <c r="F16" s="188"/>
      <c r="G16" s="188"/>
      <c r="H16" s="188"/>
      <c r="I16" s="189"/>
    </row>
    <row r="17" spans="1:14" ht="12" thickBot="1">
      <c r="A17" s="88"/>
      <c r="B17" s="30"/>
      <c r="C17" s="108" t="s">
        <v>117</v>
      </c>
      <c r="D17" s="108"/>
      <c r="E17" s="169"/>
      <c r="F17" s="169"/>
      <c r="G17" s="170"/>
      <c r="H17" s="170"/>
      <c r="I17" s="171"/>
      <c r="L17" s="148"/>
      <c r="M17" s="148"/>
      <c r="N17" s="148"/>
    </row>
    <row r="18" spans="1:9" ht="11.25" hidden="1">
      <c r="A18" s="121"/>
      <c r="B18" s="122"/>
      <c r="C18" s="123" t="s">
        <v>47</v>
      </c>
      <c r="D18" s="124">
        <v>0.21</v>
      </c>
      <c r="E18" s="125">
        <f>E17*D18</f>
        <v>0</v>
      </c>
      <c r="F18" s="80"/>
      <c r="G18" s="95"/>
      <c r="H18" s="91"/>
      <c r="I18" s="92"/>
    </row>
    <row r="19" spans="1:9" ht="12" hidden="1" thickBot="1">
      <c r="A19" s="88"/>
      <c r="B19" s="126"/>
      <c r="C19" s="108" t="s">
        <v>44</v>
      </c>
      <c r="D19" s="108"/>
      <c r="E19" s="109">
        <f>E17+E18</f>
        <v>0</v>
      </c>
      <c r="F19" s="90"/>
      <c r="G19" s="96"/>
      <c r="H19" s="93"/>
      <c r="I19" s="94"/>
    </row>
    <row r="20" spans="1:9" ht="11.25">
      <c r="A20" s="10"/>
      <c r="B20" s="10"/>
      <c r="C20" s="11"/>
      <c r="D20" s="11"/>
      <c r="E20" s="12"/>
      <c r="F20" s="12"/>
      <c r="G20" s="12"/>
      <c r="H20" s="12"/>
      <c r="I20" s="12"/>
    </row>
    <row r="21" spans="1:9" ht="11.25" hidden="1">
      <c r="A21" s="10"/>
      <c r="B21" s="10"/>
      <c r="C21" s="132" t="s">
        <v>40</v>
      </c>
      <c r="D21" s="133">
        <v>0.03</v>
      </c>
      <c r="E21" s="12"/>
      <c r="F21" s="12"/>
      <c r="G21" s="12"/>
      <c r="H21" s="12"/>
      <c r="I21" s="12"/>
    </row>
    <row r="22" spans="1:9" ht="11.25" hidden="1">
      <c r="A22" s="15"/>
      <c r="B22" s="15"/>
      <c r="C22" s="127"/>
      <c r="D22" s="36"/>
      <c r="E22" s="37"/>
      <c r="F22" s="37"/>
      <c r="G22" s="37"/>
      <c r="H22" s="37"/>
      <c r="I22" s="37"/>
    </row>
    <row r="23" spans="1:9" ht="11.25">
      <c r="A23" s="23"/>
      <c r="B23" s="23"/>
      <c r="C23" s="127"/>
      <c r="D23" s="17"/>
      <c r="E23" s="18"/>
      <c r="F23" s="18"/>
      <c r="G23" s="18"/>
      <c r="H23" s="18"/>
      <c r="I23" s="23"/>
    </row>
    <row r="24" spans="1:9" ht="11.25">
      <c r="A24" s="32"/>
      <c r="B24" s="32"/>
      <c r="C24" s="128"/>
      <c r="D24" s="31"/>
      <c r="E24" s="38"/>
      <c r="F24" s="38"/>
      <c r="G24" s="38"/>
      <c r="H24" s="38"/>
      <c r="I24" s="32"/>
    </row>
    <row r="25" ht="11.25">
      <c r="C25" s="35"/>
    </row>
    <row r="26" ht="11.25" hidden="1">
      <c r="C26" s="35"/>
    </row>
    <row r="27" spans="3:9" ht="11.25">
      <c r="C27" s="61" t="s">
        <v>96</v>
      </c>
      <c r="D27" s="62"/>
      <c r="E27" s="63"/>
      <c r="F27" s="64"/>
      <c r="G27" s="65"/>
      <c r="H27" s="26"/>
      <c r="I27" s="27"/>
    </row>
    <row r="28" spans="3:9" ht="11.25">
      <c r="C28" s="61"/>
      <c r="D28" s="131"/>
      <c r="E28" s="130"/>
      <c r="F28" s="64"/>
      <c r="G28" s="65"/>
      <c r="H28" s="26"/>
      <c r="I28" s="27"/>
    </row>
    <row r="29" spans="3:9" ht="11.25">
      <c r="C29" s="66"/>
      <c r="D29" s="66"/>
      <c r="E29" s="42"/>
      <c r="F29" s="67"/>
      <c r="G29" s="40"/>
      <c r="H29" s="26"/>
      <c r="I29" s="10"/>
    </row>
    <row r="30" spans="3:9" ht="11.25" hidden="1">
      <c r="C30" s="66"/>
      <c r="D30" s="66"/>
      <c r="E30" s="42"/>
      <c r="F30" s="67"/>
      <c r="G30" s="40"/>
      <c r="H30" s="26"/>
      <c r="I30" s="10"/>
    </row>
    <row r="31" spans="3:9" ht="11.25">
      <c r="C31" s="66" t="s">
        <v>97</v>
      </c>
      <c r="D31" s="68"/>
      <c r="E31" s="44"/>
      <c r="F31" s="67"/>
      <c r="G31" s="69"/>
      <c r="H31" s="26"/>
      <c r="I31" s="27"/>
    </row>
    <row r="34" spans="3:4" ht="11.25">
      <c r="C34" s="3"/>
      <c r="D34" s="3"/>
    </row>
    <row r="35" spans="3:4" ht="11.25">
      <c r="C35" s="129"/>
      <c r="D35" s="20"/>
    </row>
  </sheetData>
  <sheetProtection/>
  <mergeCells count="5">
    <mergeCell ref="A6:A8"/>
    <mergeCell ref="C6:C8"/>
    <mergeCell ref="D6:D8"/>
    <mergeCell ref="F6:H6"/>
    <mergeCell ref="B6:B8"/>
  </mergeCells>
  <printOptions horizontalCentered="1"/>
  <pageMargins left="0.48" right="0.1968503937007874" top="1.4" bottom="0.26" header="0" footer="0.2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370"/>
  <sheetViews>
    <sheetView showZeros="0" zoomScale="115" zoomScaleNormal="115" zoomScalePageLayoutView="0" workbookViewId="0" topLeftCell="A34">
      <selection activeCell="C9" sqref="C9"/>
    </sheetView>
  </sheetViews>
  <sheetFormatPr defaultColWidth="9.140625" defaultRowHeight="12.75"/>
  <cols>
    <col min="1" max="1" width="3.57421875" style="41" customWidth="1"/>
    <col min="2" max="2" width="41.140625" style="42" customWidth="1"/>
    <col min="3" max="3" width="15.7109375" style="42" customWidth="1"/>
    <col min="4" max="4" width="5.7109375" style="41" customWidth="1"/>
    <col min="5" max="5" width="6.7109375" style="40" customWidth="1"/>
    <col min="6" max="7" width="5.7109375" style="40" customWidth="1"/>
    <col min="8" max="11" width="8.7109375" style="40" customWidth="1"/>
    <col min="12" max="12" width="7.7109375" style="40" customWidth="1"/>
    <col min="13" max="16" width="8.7109375" style="40" customWidth="1"/>
    <col min="17" max="16384" width="9.140625" style="42" customWidth="1"/>
  </cols>
  <sheetData>
    <row r="1" spans="2:14" ht="9.75">
      <c r="B1" s="45" t="s">
        <v>46</v>
      </c>
      <c r="C1" s="45">
        <v>1</v>
      </c>
      <c r="E1" s="41"/>
      <c r="F1" s="45"/>
      <c r="G1" s="45"/>
      <c r="H1" s="45"/>
      <c r="I1" s="45"/>
      <c r="J1" s="45"/>
      <c r="K1" s="45"/>
      <c r="L1" s="45"/>
      <c r="M1" s="45"/>
      <c r="N1" s="45"/>
    </row>
    <row r="2" spans="2:14" ht="9.75">
      <c r="B2" s="45" t="s">
        <v>132</v>
      </c>
      <c r="C2" s="45"/>
      <c r="E2" s="41"/>
      <c r="F2" s="45"/>
      <c r="G2" s="45"/>
      <c r="H2" s="45"/>
      <c r="I2" s="45"/>
      <c r="J2" s="45"/>
      <c r="K2" s="45"/>
      <c r="L2" s="45"/>
      <c r="M2" s="45"/>
      <c r="N2" s="45"/>
    </row>
    <row r="3" spans="2:3" ht="9.75">
      <c r="B3" s="45"/>
      <c r="C3" s="45"/>
    </row>
    <row r="4" spans="1:14" ht="9.75">
      <c r="A4" s="50"/>
      <c r="B4" s="50"/>
      <c r="C4" s="50"/>
      <c r="D4" s="48"/>
      <c r="E4" s="48"/>
      <c r="F4" s="50"/>
      <c r="G4" s="50"/>
      <c r="H4" s="50"/>
      <c r="I4" s="50"/>
      <c r="J4" s="50"/>
      <c r="K4" s="50"/>
      <c r="L4" s="50"/>
      <c r="M4" s="50"/>
      <c r="N4" s="45"/>
    </row>
    <row r="5" spans="1:14" ht="9.75">
      <c r="A5" s="50"/>
      <c r="B5" s="50"/>
      <c r="C5" s="50"/>
      <c r="D5" s="48"/>
      <c r="E5" s="48"/>
      <c r="F5" s="50"/>
      <c r="G5" s="50"/>
      <c r="H5" s="50"/>
      <c r="I5" s="50"/>
      <c r="J5" s="50"/>
      <c r="K5" s="50"/>
      <c r="L5" s="50"/>
      <c r="M5" s="50"/>
      <c r="N5" s="45"/>
    </row>
    <row r="6" spans="1:14" ht="9.75">
      <c r="A6" s="50" t="str">
        <f>KOPSAVILKUMS!C3</f>
        <v>Objekts</v>
      </c>
      <c r="B6" s="50"/>
      <c r="C6" s="50" t="str">
        <f>KOPSAVILKUMS!D3</f>
        <v>Kuldīgas 2. vidusskolas telpu renovācija </v>
      </c>
      <c r="D6" s="48"/>
      <c r="E6" s="48"/>
      <c r="F6" s="50"/>
      <c r="G6" s="50"/>
      <c r="H6" s="50"/>
      <c r="I6" s="50"/>
      <c r="J6" s="50"/>
      <c r="K6" s="50"/>
      <c r="L6" s="50"/>
      <c r="M6" s="50"/>
      <c r="N6" s="45"/>
    </row>
    <row r="7" spans="1:14" ht="9.75">
      <c r="A7" s="51" t="str">
        <f>KOPSAVILKUMS!C4</f>
        <v>Adrese</v>
      </c>
      <c r="B7" s="51"/>
      <c r="C7" s="51" t="str">
        <f>KOPSAVILKUMS!D4</f>
        <v>Jelgavas ielā 62, Kuldīgā</v>
      </c>
      <c r="D7" s="49"/>
      <c r="E7" s="49"/>
      <c r="F7" s="51"/>
      <c r="G7" s="51"/>
      <c r="H7" s="51"/>
      <c r="I7" s="51"/>
      <c r="J7" s="51"/>
      <c r="K7" s="51"/>
      <c r="L7" s="51"/>
      <c r="M7" s="51"/>
      <c r="N7" s="45"/>
    </row>
    <row r="8" spans="1:14" ht="9.75">
      <c r="A8" s="52"/>
      <c r="B8" s="45"/>
      <c r="C8" s="45"/>
      <c r="E8" s="41"/>
      <c r="F8" s="45"/>
      <c r="G8" s="45"/>
      <c r="H8" s="45"/>
      <c r="I8" s="45"/>
      <c r="J8" s="45"/>
      <c r="K8" s="45"/>
      <c r="L8" s="45"/>
      <c r="M8" s="45"/>
      <c r="N8" s="45"/>
    </row>
    <row r="9" spans="1:16" ht="9.75">
      <c r="A9" s="50" t="s">
        <v>42</v>
      </c>
      <c r="B9" s="48"/>
      <c r="C9" s="57"/>
      <c r="D9" s="48"/>
      <c r="E9" s="48"/>
      <c r="F9" s="48"/>
      <c r="G9" s="44"/>
      <c r="H9" s="44"/>
      <c r="I9" s="44"/>
      <c r="J9" s="53"/>
      <c r="K9" s="53"/>
      <c r="L9" s="54"/>
      <c r="M9" s="44"/>
      <c r="N9" s="54"/>
      <c r="O9" s="44"/>
      <c r="P9" s="43"/>
    </row>
    <row r="10" spans="2:12" ht="9.75">
      <c r="B10" s="41"/>
      <c r="C10" s="41"/>
      <c r="J10" s="242"/>
      <c r="K10" s="242"/>
      <c r="L10" s="46"/>
    </row>
    <row r="11" spans="1:16" ht="11.25" customHeight="1">
      <c r="A11" s="243" t="s">
        <v>35</v>
      </c>
      <c r="B11" s="241" t="s">
        <v>31</v>
      </c>
      <c r="C11" s="241"/>
      <c r="D11" s="243" t="s">
        <v>29</v>
      </c>
      <c r="E11" s="244" t="s">
        <v>30</v>
      </c>
      <c r="F11" s="245" t="s">
        <v>27</v>
      </c>
      <c r="G11" s="246"/>
      <c r="H11" s="246"/>
      <c r="I11" s="246"/>
      <c r="J11" s="246"/>
      <c r="K11" s="246"/>
      <c r="L11" s="55"/>
      <c r="M11" s="55"/>
      <c r="N11" s="111" t="s">
        <v>32</v>
      </c>
      <c r="O11" s="55"/>
      <c r="P11" s="55"/>
    </row>
    <row r="12" spans="1:16" ht="15.75" customHeight="1">
      <c r="A12" s="243"/>
      <c r="B12" s="241"/>
      <c r="C12" s="241"/>
      <c r="D12" s="243"/>
      <c r="E12" s="243"/>
      <c r="F12" s="239" t="s">
        <v>33</v>
      </c>
      <c r="G12" s="239" t="s">
        <v>104</v>
      </c>
      <c r="H12" s="239" t="s">
        <v>105</v>
      </c>
      <c r="I12" s="239" t="s">
        <v>106</v>
      </c>
      <c r="J12" s="239" t="s">
        <v>107</v>
      </c>
      <c r="K12" s="239" t="s">
        <v>108</v>
      </c>
      <c r="L12" s="239" t="s">
        <v>34</v>
      </c>
      <c r="M12" s="239" t="s">
        <v>105</v>
      </c>
      <c r="N12" s="239" t="s">
        <v>106</v>
      </c>
      <c r="O12" s="239" t="s">
        <v>107</v>
      </c>
      <c r="P12" s="239" t="s">
        <v>109</v>
      </c>
    </row>
    <row r="13" spans="1:16" ht="65.25" customHeight="1">
      <c r="A13" s="243"/>
      <c r="B13" s="241"/>
      <c r="C13" s="241"/>
      <c r="D13" s="243"/>
      <c r="E13" s="243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</row>
    <row r="14" spans="1:16" ht="12" customHeight="1">
      <c r="A14" s="47"/>
      <c r="B14" s="110"/>
      <c r="C14" s="110"/>
      <c r="D14" s="47"/>
      <c r="E14" s="55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5" spans="1:16" ht="12" customHeight="1">
      <c r="A15" s="180"/>
      <c r="B15" s="198" t="s">
        <v>119</v>
      </c>
      <c r="C15" s="181"/>
      <c r="D15" s="182"/>
      <c r="E15" s="183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</row>
    <row r="16" spans="1:16" ht="19.5">
      <c r="A16" s="47">
        <v>1</v>
      </c>
      <c r="B16" s="97" t="s">
        <v>140</v>
      </c>
      <c r="C16" s="110"/>
      <c r="D16" s="206" t="s">
        <v>122</v>
      </c>
      <c r="E16" s="173">
        <v>45</v>
      </c>
      <c r="F16" s="112"/>
      <c r="G16" s="112"/>
      <c r="H16" s="112"/>
      <c r="I16" s="112"/>
      <c r="J16" s="112"/>
      <c r="K16" s="112">
        <f>SUM(H16:J16)</f>
        <v>0</v>
      </c>
      <c r="L16" s="173">
        <f>ROUND(E16*F16,2)</f>
        <v>0</v>
      </c>
      <c r="M16" s="173">
        <f>ROUND(E16*H16,2)</f>
        <v>0</v>
      </c>
      <c r="N16" s="173">
        <f>ROUND(E16*I16,2)</f>
        <v>0</v>
      </c>
      <c r="O16" s="173">
        <f aca="true" t="shared" si="0" ref="O16:O21">ROUND(E16*J16,2)</f>
        <v>0</v>
      </c>
      <c r="P16" s="173">
        <f>M16+N16+O16</f>
        <v>0</v>
      </c>
    </row>
    <row r="17" spans="1:16" ht="9.75">
      <c r="A17" s="47">
        <v>3</v>
      </c>
      <c r="B17" s="97" t="s">
        <v>138</v>
      </c>
      <c r="C17" s="110"/>
      <c r="D17" s="206" t="s">
        <v>130</v>
      </c>
      <c r="E17" s="173">
        <v>1</v>
      </c>
      <c r="F17" s="112"/>
      <c r="G17" s="112"/>
      <c r="H17" s="112"/>
      <c r="I17" s="112"/>
      <c r="J17" s="112"/>
      <c r="K17" s="112">
        <f>SUM(H17:J17)</f>
        <v>0</v>
      </c>
      <c r="L17" s="173">
        <f>ROUND(E17*F17,2)</f>
        <v>0</v>
      </c>
      <c r="M17" s="173">
        <f>ROUND(E17*H17,2)</f>
        <v>0</v>
      </c>
      <c r="N17" s="173">
        <f>ROUND(E17*I17,2)</f>
        <v>0</v>
      </c>
      <c r="O17" s="173">
        <f t="shared" si="0"/>
        <v>0</v>
      </c>
      <c r="P17" s="173">
        <f>M17+N17+O17</f>
        <v>0</v>
      </c>
    </row>
    <row r="18" spans="1:16" ht="12" customHeight="1">
      <c r="A18" s="47">
        <v>4</v>
      </c>
      <c r="B18" s="97" t="s">
        <v>139</v>
      </c>
      <c r="C18" s="110"/>
      <c r="D18" s="206" t="s">
        <v>130</v>
      </c>
      <c r="E18" s="173">
        <v>1</v>
      </c>
      <c r="F18" s="112"/>
      <c r="G18" s="112"/>
      <c r="H18" s="112"/>
      <c r="I18" s="112"/>
      <c r="J18" s="112"/>
      <c r="K18" s="112">
        <f>SUM(H18:J18)</f>
        <v>0</v>
      </c>
      <c r="L18" s="173">
        <f>ROUND(E18*F18,2)</f>
        <v>0</v>
      </c>
      <c r="M18" s="173">
        <f>ROUND(E18*H18,2)</f>
        <v>0</v>
      </c>
      <c r="N18" s="173">
        <f>ROUND(E18*I18,2)</f>
        <v>0</v>
      </c>
      <c r="O18" s="173">
        <f t="shared" si="0"/>
        <v>0</v>
      </c>
      <c r="P18" s="173">
        <f>M18+N18+O18</f>
        <v>0</v>
      </c>
    </row>
    <row r="19" spans="1:16" ht="9.75">
      <c r="A19" s="149"/>
      <c r="B19" s="197" t="s">
        <v>49</v>
      </c>
      <c r="C19" s="150"/>
      <c r="D19" s="151"/>
      <c r="E19" s="152"/>
      <c r="F19" s="153"/>
      <c r="G19" s="153"/>
      <c r="H19" s="179"/>
      <c r="I19" s="153"/>
      <c r="J19" s="153"/>
      <c r="K19" s="153"/>
      <c r="L19" s="153"/>
      <c r="M19" s="153"/>
      <c r="N19" s="153"/>
      <c r="O19" s="153"/>
      <c r="P19" s="153"/>
    </row>
    <row r="20" spans="1:16" ht="9.75">
      <c r="A20" s="204" t="s">
        <v>0</v>
      </c>
      <c r="B20" s="97" t="s">
        <v>50</v>
      </c>
      <c r="C20" s="98"/>
      <c r="D20" s="99" t="s">
        <v>126</v>
      </c>
      <c r="E20" s="172">
        <v>2.99</v>
      </c>
      <c r="F20" s="173"/>
      <c r="G20" s="173"/>
      <c r="H20" s="173"/>
      <c r="I20" s="173"/>
      <c r="J20" s="173"/>
      <c r="K20" s="173">
        <f aca="true" t="shared" si="1" ref="K20:K25">SUM(H20:J20)</f>
        <v>0</v>
      </c>
      <c r="L20" s="173">
        <f aca="true" t="shared" si="2" ref="L20:L70">ROUND(E20*F20,2)</f>
        <v>0</v>
      </c>
      <c r="M20" s="173">
        <f aca="true" t="shared" si="3" ref="M20:M70">ROUND(E20*H20,2)</f>
        <v>0</v>
      </c>
      <c r="N20" s="173">
        <f>ROUND(E20*I20,2)</f>
        <v>0</v>
      </c>
      <c r="O20" s="173">
        <f t="shared" si="0"/>
        <v>0</v>
      </c>
      <c r="P20" s="173">
        <f>M20+N20+O20</f>
        <v>0</v>
      </c>
    </row>
    <row r="21" spans="1:16" ht="9.75">
      <c r="A21" s="204" t="s">
        <v>1</v>
      </c>
      <c r="B21" s="97" t="s">
        <v>51</v>
      </c>
      <c r="C21" s="98"/>
      <c r="D21" s="99" t="s">
        <v>126</v>
      </c>
      <c r="E21" s="172">
        <v>3.44</v>
      </c>
      <c r="F21" s="173"/>
      <c r="G21" s="173"/>
      <c r="H21" s="173"/>
      <c r="I21" s="173"/>
      <c r="J21" s="173"/>
      <c r="K21" s="173">
        <f t="shared" si="1"/>
        <v>0</v>
      </c>
      <c r="L21" s="173">
        <f t="shared" si="2"/>
        <v>0</v>
      </c>
      <c r="M21" s="173">
        <f t="shared" si="3"/>
        <v>0</v>
      </c>
      <c r="N21" s="173">
        <f aca="true" t="shared" si="4" ref="N21:N70">ROUND(E21*I21,2)</f>
        <v>0</v>
      </c>
      <c r="O21" s="173">
        <f t="shared" si="0"/>
        <v>0</v>
      </c>
      <c r="P21" s="173">
        <f aca="true" t="shared" si="5" ref="P21:P70">M21+N21+O21</f>
        <v>0</v>
      </c>
    </row>
    <row r="22" spans="1:16" ht="9.75">
      <c r="A22" s="204" t="s">
        <v>2</v>
      </c>
      <c r="B22" s="97" t="s">
        <v>52</v>
      </c>
      <c r="C22" s="98"/>
      <c r="D22" s="99" t="s">
        <v>124</v>
      </c>
      <c r="E22" s="172">
        <v>104.95</v>
      </c>
      <c r="F22" s="173"/>
      <c r="G22" s="173"/>
      <c r="H22" s="173"/>
      <c r="I22" s="173"/>
      <c r="J22" s="173"/>
      <c r="K22" s="173">
        <f t="shared" si="1"/>
        <v>0</v>
      </c>
      <c r="L22" s="173">
        <f t="shared" si="2"/>
        <v>0</v>
      </c>
      <c r="M22" s="173">
        <f t="shared" si="3"/>
        <v>0</v>
      </c>
      <c r="N22" s="173">
        <f t="shared" si="4"/>
        <v>0</v>
      </c>
      <c r="O22" s="173">
        <f aca="true" t="shared" si="6" ref="O22:O70">ROUND(E22*J22,2)</f>
        <v>0</v>
      </c>
      <c r="P22" s="173">
        <f t="shared" si="5"/>
        <v>0</v>
      </c>
    </row>
    <row r="23" spans="1:16" ht="9.75">
      <c r="A23" s="204" t="s">
        <v>3</v>
      </c>
      <c r="B23" s="97" t="s">
        <v>53</v>
      </c>
      <c r="C23" s="98"/>
      <c r="D23" s="99" t="s">
        <v>124</v>
      </c>
      <c r="E23" s="172">
        <v>104.95</v>
      </c>
      <c r="F23" s="173"/>
      <c r="G23" s="173"/>
      <c r="H23" s="173"/>
      <c r="I23" s="173"/>
      <c r="J23" s="173"/>
      <c r="K23" s="173">
        <f t="shared" si="1"/>
        <v>0</v>
      </c>
      <c r="L23" s="173">
        <f t="shared" si="2"/>
        <v>0</v>
      </c>
      <c r="M23" s="173">
        <f t="shared" si="3"/>
        <v>0</v>
      </c>
      <c r="N23" s="173">
        <f t="shared" si="4"/>
        <v>0</v>
      </c>
      <c r="O23" s="173">
        <f t="shared" si="6"/>
        <v>0</v>
      </c>
      <c r="P23" s="173">
        <f t="shared" si="5"/>
        <v>0</v>
      </c>
    </row>
    <row r="24" spans="1:16" ht="9.75">
      <c r="A24" s="204" t="s">
        <v>4</v>
      </c>
      <c r="B24" s="97" t="s">
        <v>54</v>
      </c>
      <c r="C24" s="98"/>
      <c r="D24" s="99" t="s">
        <v>124</v>
      </c>
      <c r="E24" s="172">
        <v>104.95</v>
      </c>
      <c r="F24" s="173"/>
      <c r="G24" s="173"/>
      <c r="H24" s="173"/>
      <c r="I24" s="173"/>
      <c r="J24" s="173"/>
      <c r="K24" s="173">
        <f t="shared" si="1"/>
        <v>0</v>
      </c>
      <c r="L24" s="173">
        <f t="shared" si="2"/>
        <v>0</v>
      </c>
      <c r="M24" s="173">
        <f t="shared" si="3"/>
        <v>0</v>
      </c>
      <c r="N24" s="173">
        <f t="shared" si="4"/>
        <v>0</v>
      </c>
      <c r="O24" s="173">
        <f t="shared" si="6"/>
        <v>0</v>
      </c>
      <c r="P24" s="173">
        <f t="shared" si="5"/>
        <v>0</v>
      </c>
    </row>
    <row r="25" spans="1:16" ht="9.75">
      <c r="A25" s="204" t="s">
        <v>5</v>
      </c>
      <c r="B25" s="97" t="s">
        <v>55</v>
      </c>
      <c r="C25" s="98"/>
      <c r="D25" s="99" t="s">
        <v>123</v>
      </c>
      <c r="E25" s="172">
        <v>1</v>
      </c>
      <c r="F25" s="173"/>
      <c r="G25" s="173"/>
      <c r="H25" s="173"/>
      <c r="I25" s="173"/>
      <c r="J25" s="173"/>
      <c r="K25" s="173">
        <f t="shared" si="1"/>
        <v>0</v>
      </c>
      <c r="L25" s="173">
        <f t="shared" si="2"/>
        <v>0</v>
      </c>
      <c r="M25" s="173">
        <f t="shared" si="3"/>
        <v>0</v>
      </c>
      <c r="N25" s="173">
        <f t="shared" si="4"/>
        <v>0</v>
      </c>
      <c r="O25" s="173">
        <f t="shared" si="6"/>
        <v>0</v>
      </c>
      <c r="P25" s="173">
        <f t="shared" si="5"/>
        <v>0</v>
      </c>
    </row>
    <row r="26" spans="1:16" ht="9.75">
      <c r="A26" s="154"/>
      <c r="B26" s="155" t="s">
        <v>56</v>
      </c>
      <c r="C26" s="156"/>
      <c r="D26" s="157"/>
      <c r="E26" s="174"/>
      <c r="F26" s="175"/>
      <c r="G26" s="175"/>
      <c r="H26" s="175"/>
      <c r="I26" s="175"/>
      <c r="J26" s="175"/>
      <c r="K26" s="175"/>
      <c r="L26" s="175">
        <f t="shared" si="2"/>
        <v>0</v>
      </c>
      <c r="M26" s="175">
        <f t="shared" si="3"/>
        <v>0</v>
      </c>
      <c r="N26" s="175">
        <f t="shared" si="4"/>
        <v>0</v>
      </c>
      <c r="O26" s="175">
        <f t="shared" si="6"/>
        <v>0</v>
      </c>
      <c r="P26" s="175">
        <f t="shared" si="5"/>
        <v>0</v>
      </c>
    </row>
    <row r="27" spans="1:16" ht="9.75">
      <c r="A27" s="47" t="s">
        <v>6</v>
      </c>
      <c r="B27" s="97" t="s">
        <v>57</v>
      </c>
      <c r="C27" s="98"/>
      <c r="D27" s="99" t="s">
        <v>124</v>
      </c>
      <c r="E27" s="172">
        <v>12</v>
      </c>
      <c r="F27" s="173"/>
      <c r="G27" s="173"/>
      <c r="H27" s="173"/>
      <c r="I27" s="173"/>
      <c r="J27" s="173"/>
      <c r="K27" s="173">
        <f>SUM(H27:J27)</f>
        <v>0</v>
      </c>
      <c r="L27" s="173">
        <f t="shared" si="2"/>
        <v>0</v>
      </c>
      <c r="M27" s="173">
        <f t="shared" si="3"/>
        <v>0</v>
      </c>
      <c r="N27" s="173">
        <f t="shared" si="4"/>
        <v>0</v>
      </c>
      <c r="O27" s="173">
        <f t="shared" si="6"/>
        <v>0</v>
      </c>
      <c r="P27" s="173">
        <f t="shared" si="5"/>
        <v>0</v>
      </c>
    </row>
    <row r="28" spans="1:16" ht="9.75">
      <c r="A28" s="154"/>
      <c r="B28" s="155" t="s">
        <v>58</v>
      </c>
      <c r="C28" s="156"/>
      <c r="D28" s="157"/>
      <c r="E28" s="174"/>
      <c r="F28" s="175"/>
      <c r="G28" s="175"/>
      <c r="H28" s="175"/>
      <c r="I28" s="175"/>
      <c r="J28" s="175"/>
      <c r="K28" s="175"/>
      <c r="L28" s="175">
        <f t="shared" si="2"/>
        <v>0</v>
      </c>
      <c r="M28" s="175">
        <f t="shared" si="3"/>
        <v>0</v>
      </c>
      <c r="N28" s="175">
        <f t="shared" si="4"/>
        <v>0</v>
      </c>
      <c r="O28" s="175">
        <f t="shared" si="6"/>
        <v>0</v>
      </c>
      <c r="P28" s="175">
        <f t="shared" si="5"/>
        <v>0</v>
      </c>
    </row>
    <row r="29" spans="1:16" ht="9.75">
      <c r="A29" s="47" t="s">
        <v>7</v>
      </c>
      <c r="B29" s="97" t="s">
        <v>141</v>
      </c>
      <c r="C29" s="98"/>
      <c r="D29" s="99" t="s">
        <v>59</v>
      </c>
      <c r="E29" s="172">
        <v>2</v>
      </c>
      <c r="F29" s="173"/>
      <c r="G29" s="173"/>
      <c r="H29" s="173"/>
      <c r="I29" s="173"/>
      <c r="J29" s="173"/>
      <c r="K29" s="173">
        <f>SUM(H29:J29)</f>
        <v>0</v>
      </c>
      <c r="L29" s="173">
        <f t="shared" si="2"/>
        <v>0</v>
      </c>
      <c r="M29" s="173">
        <f t="shared" si="3"/>
        <v>0</v>
      </c>
      <c r="N29" s="173">
        <f t="shared" si="4"/>
        <v>0</v>
      </c>
      <c r="O29" s="173">
        <f t="shared" si="6"/>
        <v>0</v>
      </c>
      <c r="P29" s="173">
        <f t="shared" si="5"/>
        <v>0</v>
      </c>
    </row>
    <row r="30" spans="1:16" ht="9.75">
      <c r="A30" s="154"/>
      <c r="B30" s="158" t="s">
        <v>60</v>
      </c>
      <c r="C30" s="159"/>
      <c r="D30" s="157"/>
      <c r="E30" s="174"/>
      <c r="F30" s="175"/>
      <c r="G30" s="175"/>
      <c r="H30" s="175"/>
      <c r="I30" s="175"/>
      <c r="J30" s="175"/>
      <c r="K30" s="175"/>
      <c r="L30" s="175">
        <f t="shared" si="2"/>
        <v>0</v>
      </c>
      <c r="M30" s="175">
        <f t="shared" si="3"/>
        <v>0</v>
      </c>
      <c r="N30" s="175">
        <f t="shared" si="4"/>
        <v>0</v>
      </c>
      <c r="O30" s="175">
        <f t="shared" si="6"/>
        <v>0</v>
      </c>
      <c r="P30" s="175">
        <f t="shared" si="5"/>
        <v>0</v>
      </c>
    </row>
    <row r="31" spans="1:16" ht="9.75">
      <c r="A31" s="47" t="s">
        <v>8</v>
      </c>
      <c r="B31" s="102" t="s">
        <v>61</v>
      </c>
      <c r="C31" s="103"/>
      <c r="D31" s="103" t="s">
        <v>123</v>
      </c>
      <c r="E31" s="176">
        <v>1</v>
      </c>
      <c r="F31" s="173"/>
      <c r="G31" s="173"/>
      <c r="H31" s="173"/>
      <c r="I31" s="173"/>
      <c r="J31" s="173"/>
      <c r="K31" s="173">
        <f>SUM(H31:J31)</f>
        <v>0</v>
      </c>
      <c r="L31" s="173">
        <f t="shared" si="2"/>
        <v>0</v>
      </c>
      <c r="M31" s="173">
        <f t="shared" si="3"/>
        <v>0</v>
      </c>
      <c r="N31" s="173">
        <f t="shared" si="4"/>
        <v>0</v>
      </c>
      <c r="O31" s="173">
        <f t="shared" si="6"/>
        <v>0</v>
      </c>
      <c r="P31" s="173">
        <f t="shared" si="5"/>
        <v>0</v>
      </c>
    </row>
    <row r="32" spans="1:16" ht="9.75">
      <c r="A32" s="154"/>
      <c r="B32" s="155" t="s">
        <v>62</v>
      </c>
      <c r="C32" s="156"/>
      <c r="D32" s="157"/>
      <c r="E32" s="174"/>
      <c r="F32" s="175"/>
      <c r="G32" s="175"/>
      <c r="H32" s="175"/>
      <c r="I32" s="175"/>
      <c r="J32" s="175"/>
      <c r="K32" s="175"/>
      <c r="L32" s="175">
        <f aca="true" t="shared" si="7" ref="L32:L41">ROUND(E32*F32,2)</f>
        <v>0</v>
      </c>
      <c r="M32" s="175">
        <f aca="true" t="shared" si="8" ref="M32:M41">ROUND(E32*H32,2)</f>
        <v>0</v>
      </c>
      <c r="N32" s="175">
        <f aca="true" t="shared" si="9" ref="N32:N41">ROUND(E32*I32,2)</f>
        <v>0</v>
      </c>
      <c r="O32" s="175">
        <f aca="true" t="shared" si="10" ref="O32:O41">ROUND(E32*J32,2)</f>
        <v>0</v>
      </c>
      <c r="P32" s="175">
        <f aca="true" t="shared" si="11" ref="P32:P41">M32+N32+O32</f>
        <v>0</v>
      </c>
    </row>
    <row r="33" spans="1:16" ht="9.75">
      <c r="A33" s="47" t="s">
        <v>9</v>
      </c>
      <c r="B33" s="97" t="s">
        <v>62</v>
      </c>
      <c r="C33" s="98"/>
      <c r="D33" s="99" t="s">
        <v>126</v>
      </c>
      <c r="E33" s="172">
        <v>2.99</v>
      </c>
      <c r="F33" s="173"/>
      <c r="G33" s="173"/>
      <c r="H33" s="173"/>
      <c r="I33" s="173"/>
      <c r="J33" s="173"/>
      <c r="K33" s="173">
        <f>SUM(H33:J33)</f>
        <v>0</v>
      </c>
      <c r="L33" s="173">
        <f t="shared" si="7"/>
        <v>0</v>
      </c>
      <c r="M33" s="173">
        <f t="shared" si="8"/>
        <v>0</v>
      </c>
      <c r="N33" s="173">
        <f t="shared" si="9"/>
        <v>0</v>
      </c>
      <c r="O33" s="173">
        <f t="shared" si="10"/>
        <v>0</v>
      </c>
      <c r="P33" s="173">
        <f t="shared" si="11"/>
        <v>0</v>
      </c>
    </row>
    <row r="34" spans="1:16" ht="9.75">
      <c r="A34" s="47" t="s">
        <v>10</v>
      </c>
      <c r="B34" s="97" t="s">
        <v>63</v>
      </c>
      <c r="C34" s="98"/>
      <c r="D34" s="99" t="s">
        <v>124</v>
      </c>
      <c r="E34" s="172">
        <v>12</v>
      </c>
      <c r="F34" s="173"/>
      <c r="G34" s="173"/>
      <c r="H34" s="173"/>
      <c r="I34" s="173"/>
      <c r="J34" s="173"/>
      <c r="K34" s="173">
        <f>SUM(H34:J34)</f>
        <v>0</v>
      </c>
      <c r="L34" s="173">
        <f t="shared" si="7"/>
        <v>0</v>
      </c>
      <c r="M34" s="173">
        <f t="shared" si="8"/>
        <v>0</v>
      </c>
      <c r="N34" s="173">
        <f t="shared" si="9"/>
        <v>0</v>
      </c>
      <c r="O34" s="173">
        <f t="shared" si="10"/>
        <v>0</v>
      </c>
      <c r="P34" s="173">
        <f t="shared" si="11"/>
        <v>0</v>
      </c>
    </row>
    <row r="35" spans="1:16" ht="9.75">
      <c r="A35" s="154"/>
      <c r="B35" s="155" t="s">
        <v>64</v>
      </c>
      <c r="C35" s="156"/>
      <c r="D35" s="157"/>
      <c r="E35" s="174"/>
      <c r="F35" s="175"/>
      <c r="G35" s="175"/>
      <c r="H35" s="175"/>
      <c r="I35" s="175"/>
      <c r="J35" s="175"/>
      <c r="K35" s="175"/>
      <c r="L35" s="175">
        <f t="shared" si="7"/>
        <v>0</v>
      </c>
      <c r="M35" s="175">
        <f t="shared" si="8"/>
        <v>0</v>
      </c>
      <c r="N35" s="175">
        <f t="shared" si="9"/>
        <v>0</v>
      </c>
      <c r="O35" s="175">
        <f t="shared" si="10"/>
        <v>0</v>
      </c>
      <c r="P35" s="175">
        <f t="shared" si="11"/>
        <v>0</v>
      </c>
    </row>
    <row r="36" spans="1:16" ht="9.75">
      <c r="A36" s="47" t="s">
        <v>11</v>
      </c>
      <c r="B36" s="97" t="s">
        <v>65</v>
      </c>
      <c r="C36" s="98"/>
      <c r="D36" s="99" t="s">
        <v>123</v>
      </c>
      <c r="E36" s="172">
        <v>1</v>
      </c>
      <c r="F36" s="173"/>
      <c r="G36" s="173"/>
      <c r="H36" s="173"/>
      <c r="I36" s="173"/>
      <c r="J36" s="173"/>
      <c r="K36" s="173">
        <f>SUM(H36:J36)</f>
        <v>0</v>
      </c>
      <c r="L36" s="173">
        <f t="shared" si="7"/>
        <v>0</v>
      </c>
      <c r="M36" s="173">
        <f t="shared" si="8"/>
        <v>0</v>
      </c>
      <c r="N36" s="173">
        <f t="shared" si="9"/>
        <v>0</v>
      </c>
      <c r="O36" s="173">
        <f t="shared" si="10"/>
        <v>0</v>
      </c>
      <c r="P36" s="173">
        <f t="shared" si="11"/>
        <v>0</v>
      </c>
    </row>
    <row r="37" spans="1:16" ht="9.75">
      <c r="A37" s="47" t="s">
        <v>12</v>
      </c>
      <c r="B37" s="97" t="s">
        <v>66</v>
      </c>
      <c r="C37" s="98"/>
      <c r="D37" s="99" t="s">
        <v>124</v>
      </c>
      <c r="E37" s="172">
        <v>10</v>
      </c>
      <c r="F37" s="173"/>
      <c r="G37" s="173"/>
      <c r="H37" s="173"/>
      <c r="I37" s="173"/>
      <c r="J37" s="173"/>
      <c r="K37" s="173">
        <f>SUM(H37:J37)</f>
        <v>0</v>
      </c>
      <c r="L37" s="173">
        <f t="shared" si="7"/>
        <v>0</v>
      </c>
      <c r="M37" s="173">
        <f t="shared" si="8"/>
        <v>0</v>
      </c>
      <c r="N37" s="173">
        <f t="shared" si="9"/>
        <v>0</v>
      </c>
      <c r="O37" s="173">
        <f t="shared" si="10"/>
        <v>0</v>
      </c>
      <c r="P37" s="173">
        <f t="shared" si="11"/>
        <v>0</v>
      </c>
    </row>
    <row r="38" spans="1:16" ht="9.75">
      <c r="A38" s="47" t="s">
        <v>13</v>
      </c>
      <c r="B38" s="97" t="s">
        <v>67</v>
      </c>
      <c r="C38" s="98"/>
      <c r="D38" s="99" t="s">
        <v>129</v>
      </c>
      <c r="E38" s="172">
        <v>32</v>
      </c>
      <c r="F38" s="173"/>
      <c r="G38" s="173"/>
      <c r="H38" s="173"/>
      <c r="I38" s="173"/>
      <c r="J38" s="173"/>
      <c r="K38" s="173">
        <f>SUM(H38:J38)</f>
        <v>0</v>
      </c>
      <c r="L38" s="173">
        <f t="shared" si="7"/>
        <v>0</v>
      </c>
      <c r="M38" s="173">
        <f t="shared" si="8"/>
        <v>0</v>
      </c>
      <c r="N38" s="173">
        <f t="shared" si="9"/>
        <v>0</v>
      </c>
      <c r="O38" s="173">
        <f t="shared" si="10"/>
        <v>0</v>
      </c>
      <c r="P38" s="173">
        <f t="shared" si="11"/>
        <v>0</v>
      </c>
    </row>
    <row r="39" spans="1:16" ht="9.75">
      <c r="A39" s="47" t="s">
        <v>14</v>
      </c>
      <c r="B39" s="97" t="s">
        <v>68</v>
      </c>
      <c r="C39" s="98"/>
      <c r="D39" s="99" t="s">
        <v>125</v>
      </c>
      <c r="E39" s="172">
        <v>1</v>
      </c>
      <c r="F39" s="173"/>
      <c r="G39" s="173"/>
      <c r="H39" s="173"/>
      <c r="I39" s="173"/>
      <c r="J39" s="173"/>
      <c r="K39" s="173">
        <f>SUM(H39:J39)</f>
        <v>0</v>
      </c>
      <c r="L39" s="173">
        <f t="shared" si="7"/>
        <v>0</v>
      </c>
      <c r="M39" s="173">
        <f t="shared" si="8"/>
        <v>0</v>
      </c>
      <c r="N39" s="173">
        <f t="shared" si="9"/>
        <v>0</v>
      </c>
      <c r="O39" s="173">
        <f t="shared" si="10"/>
        <v>0</v>
      </c>
      <c r="P39" s="173">
        <f t="shared" si="11"/>
        <v>0</v>
      </c>
    </row>
    <row r="40" spans="1:16" ht="9.75">
      <c r="A40" s="154"/>
      <c r="B40" s="158" t="s">
        <v>69</v>
      </c>
      <c r="C40" s="159"/>
      <c r="D40" s="157"/>
      <c r="E40" s="174"/>
      <c r="F40" s="175"/>
      <c r="G40" s="175"/>
      <c r="H40" s="175"/>
      <c r="I40" s="175"/>
      <c r="J40" s="175"/>
      <c r="K40" s="175"/>
      <c r="L40" s="175">
        <f t="shared" si="7"/>
        <v>0</v>
      </c>
      <c r="M40" s="175">
        <f t="shared" si="8"/>
        <v>0</v>
      </c>
      <c r="N40" s="175">
        <f t="shared" si="9"/>
        <v>0</v>
      </c>
      <c r="O40" s="175">
        <f t="shared" si="10"/>
        <v>0</v>
      </c>
      <c r="P40" s="175">
        <f t="shared" si="11"/>
        <v>0</v>
      </c>
    </row>
    <row r="41" spans="1:16" ht="9.75">
      <c r="A41" s="47" t="s">
        <v>15</v>
      </c>
      <c r="B41" s="102" t="s">
        <v>70</v>
      </c>
      <c r="C41" s="103"/>
      <c r="D41" s="103" t="s">
        <v>122</v>
      </c>
      <c r="E41" s="176">
        <v>68.5</v>
      </c>
      <c r="F41" s="173"/>
      <c r="G41" s="173"/>
      <c r="H41" s="173"/>
      <c r="I41" s="173"/>
      <c r="J41" s="173"/>
      <c r="K41" s="173">
        <f>SUM(H41:J41)</f>
        <v>0</v>
      </c>
      <c r="L41" s="173">
        <f t="shared" si="7"/>
        <v>0</v>
      </c>
      <c r="M41" s="173">
        <f t="shared" si="8"/>
        <v>0</v>
      </c>
      <c r="N41" s="173">
        <f t="shared" si="9"/>
        <v>0</v>
      </c>
      <c r="O41" s="173">
        <f t="shared" si="10"/>
        <v>0</v>
      </c>
      <c r="P41" s="173">
        <f t="shared" si="11"/>
        <v>0</v>
      </c>
    </row>
    <row r="42" spans="1:16" ht="9.75">
      <c r="A42" s="47" t="s">
        <v>16</v>
      </c>
      <c r="B42" s="97" t="s">
        <v>71</v>
      </c>
      <c r="C42" s="98"/>
      <c r="D42" s="99" t="s">
        <v>122</v>
      </c>
      <c r="E42" s="172">
        <v>1220</v>
      </c>
      <c r="F42" s="173"/>
      <c r="G42" s="173"/>
      <c r="H42" s="173"/>
      <c r="I42" s="173"/>
      <c r="J42" s="173"/>
      <c r="K42" s="173">
        <f>SUM(H42:J42)</f>
        <v>0</v>
      </c>
      <c r="L42" s="173">
        <f t="shared" si="2"/>
        <v>0</v>
      </c>
      <c r="M42" s="173">
        <f t="shared" si="3"/>
        <v>0</v>
      </c>
      <c r="N42" s="173">
        <f t="shared" si="4"/>
        <v>0</v>
      </c>
      <c r="O42" s="173">
        <f t="shared" si="6"/>
        <v>0</v>
      </c>
      <c r="P42" s="173">
        <f t="shared" si="5"/>
        <v>0</v>
      </c>
    </row>
    <row r="43" spans="1:16" ht="9.75">
      <c r="A43" s="47" t="s">
        <v>17</v>
      </c>
      <c r="B43" s="97" t="s">
        <v>72</v>
      </c>
      <c r="C43" s="98"/>
      <c r="D43" s="99" t="s">
        <v>122</v>
      </c>
      <c r="E43" s="172">
        <v>31</v>
      </c>
      <c r="F43" s="173"/>
      <c r="G43" s="173"/>
      <c r="H43" s="173"/>
      <c r="I43" s="173"/>
      <c r="J43" s="173"/>
      <c r="K43" s="173">
        <f>SUM(H43:J43)</f>
        <v>0</v>
      </c>
      <c r="L43" s="173">
        <f t="shared" si="2"/>
        <v>0</v>
      </c>
      <c r="M43" s="173">
        <f t="shared" si="3"/>
        <v>0</v>
      </c>
      <c r="N43" s="173">
        <f t="shared" si="4"/>
        <v>0</v>
      </c>
      <c r="O43" s="173">
        <f t="shared" si="6"/>
        <v>0</v>
      </c>
      <c r="P43" s="173">
        <f t="shared" si="5"/>
        <v>0</v>
      </c>
    </row>
    <row r="44" spans="1:16" ht="9.75">
      <c r="A44" s="47" t="s">
        <v>18</v>
      </c>
      <c r="B44" s="97" t="s">
        <v>55</v>
      </c>
      <c r="C44" s="98"/>
      <c r="D44" s="99" t="s">
        <v>123</v>
      </c>
      <c r="E44" s="172">
        <v>1</v>
      </c>
      <c r="F44" s="173"/>
      <c r="G44" s="173"/>
      <c r="H44" s="173"/>
      <c r="I44" s="173"/>
      <c r="J44" s="173"/>
      <c r="K44" s="173">
        <f>SUM(H44:J44)</f>
        <v>0</v>
      </c>
      <c r="L44" s="173">
        <f t="shared" si="2"/>
        <v>0</v>
      </c>
      <c r="M44" s="173">
        <f t="shared" si="3"/>
        <v>0</v>
      </c>
      <c r="N44" s="173">
        <f t="shared" si="4"/>
        <v>0</v>
      </c>
      <c r="O44" s="173">
        <f t="shared" si="6"/>
        <v>0</v>
      </c>
      <c r="P44" s="173">
        <f t="shared" si="5"/>
        <v>0</v>
      </c>
    </row>
    <row r="45" spans="1:16" ht="9.75">
      <c r="A45" s="47" t="s">
        <v>19</v>
      </c>
      <c r="B45" s="97" t="s">
        <v>73</v>
      </c>
      <c r="C45" s="98"/>
      <c r="D45" s="99" t="s">
        <v>129</v>
      </c>
      <c r="E45" s="172">
        <v>1</v>
      </c>
      <c r="F45" s="173"/>
      <c r="G45" s="173"/>
      <c r="H45" s="173"/>
      <c r="I45" s="173"/>
      <c r="J45" s="173"/>
      <c r="K45" s="173">
        <f>SUM(H45:J45)</f>
        <v>0</v>
      </c>
      <c r="L45" s="173">
        <f t="shared" si="2"/>
        <v>0</v>
      </c>
      <c r="M45" s="173">
        <f t="shared" si="3"/>
        <v>0</v>
      </c>
      <c r="N45" s="173">
        <f t="shared" si="4"/>
        <v>0</v>
      </c>
      <c r="O45" s="173">
        <f t="shared" si="6"/>
        <v>0</v>
      </c>
      <c r="P45" s="173">
        <f t="shared" si="5"/>
        <v>0</v>
      </c>
    </row>
    <row r="46" spans="1:16" ht="9.75">
      <c r="A46" s="154"/>
      <c r="B46" s="155" t="s">
        <v>74</v>
      </c>
      <c r="C46" s="156"/>
      <c r="D46" s="157"/>
      <c r="E46" s="174"/>
      <c r="F46" s="175"/>
      <c r="G46" s="175"/>
      <c r="H46" s="175"/>
      <c r="I46" s="175"/>
      <c r="J46" s="175"/>
      <c r="K46" s="175"/>
      <c r="L46" s="175">
        <f t="shared" si="2"/>
        <v>0</v>
      </c>
      <c r="M46" s="175">
        <f t="shared" si="3"/>
        <v>0</v>
      </c>
      <c r="N46" s="175">
        <f t="shared" si="4"/>
        <v>0</v>
      </c>
      <c r="O46" s="175">
        <f t="shared" si="6"/>
        <v>0</v>
      </c>
      <c r="P46" s="175">
        <f t="shared" si="5"/>
        <v>0</v>
      </c>
    </row>
    <row r="47" spans="1:16" ht="9.75">
      <c r="A47" s="47" t="s">
        <v>20</v>
      </c>
      <c r="B47" s="97" t="s">
        <v>75</v>
      </c>
      <c r="C47" s="98"/>
      <c r="D47" s="99" t="s">
        <v>124</v>
      </c>
      <c r="E47" s="172">
        <v>123.25</v>
      </c>
      <c r="F47" s="173"/>
      <c r="G47" s="173"/>
      <c r="H47" s="173"/>
      <c r="I47" s="173"/>
      <c r="J47" s="173"/>
      <c r="K47" s="173">
        <f>SUM(H47:J47)</f>
        <v>0</v>
      </c>
      <c r="L47" s="173">
        <f t="shared" si="2"/>
        <v>0</v>
      </c>
      <c r="M47" s="173">
        <f t="shared" si="3"/>
        <v>0</v>
      </c>
      <c r="N47" s="173">
        <f t="shared" si="4"/>
        <v>0</v>
      </c>
      <c r="O47" s="173">
        <f t="shared" si="6"/>
        <v>0</v>
      </c>
      <c r="P47" s="173">
        <f t="shared" si="5"/>
        <v>0</v>
      </c>
    </row>
    <row r="48" spans="1:16" ht="9.75">
      <c r="A48" s="47" t="s">
        <v>21</v>
      </c>
      <c r="B48" s="97" t="s">
        <v>76</v>
      </c>
      <c r="C48" s="98"/>
      <c r="D48" s="99" t="s">
        <v>125</v>
      </c>
      <c r="E48" s="172">
        <v>0.89</v>
      </c>
      <c r="F48" s="173"/>
      <c r="G48" s="173"/>
      <c r="H48" s="173"/>
      <c r="I48" s="173"/>
      <c r="J48" s="173"/>
      <c r="K48" s="173">
        <f aca="true" t="shared" si="12" ref="K48:K53">SUM(H48:J48)</f>
        <v>0</v>
      </c>
      <c r="L48" s="173">
        <f t="shared" si="2"/>
        <v>0</v>
      </c>
      <c r="M48" s="173">
        <f t="shared" si="3"/>
        <v>0</v>
      </c>
      <c r="N48" s="173">
        <f t="shared" si="4"/>
        <v>0</v>
      </c>
      <c r="O48" s="173">
        <f t="shared" si="6"/>
        <v>0</v>
      </c>
      <c r="P48" s="173">
        <f t="shared" si="5"/>
        <v>0</v>
      </c>
    </row>
    <row r="49" spans="1:16" ht="9.75">
      <c r="A49" s="47" t="s">
        <v>22</v>
      </c>
      <c r="B49" s="97" t="s">
        <v>77</v>
      </c>
      <c r="C49" s="98"/>
      <c r="D49" s="99" t="s">
        <v>125</v>
      </c>
      <c r="E49" s="172">
        <v>0.95</v>
      </c>
      <c r="F49" s="173"/>
      <c r="G49" s="173"/>
      <c r="H49" s="173"/>
      <c r="I49" s="173"/>
      <c r="J49" s="173"/>
      <c r="K49" s="173">
        <f t="shared" si="12"/>
        <v>0</v>
      </c>
      <c r="L49" s="173">
        <f t="shared" si="2"/>
        <v>0</v>
      </c>
      <c r="M49" s="173">
        <f t="shared" si="3"/>
        <v>0</v>
      </c>
      <c r="N49" s="173">
        <f t="shared" si="4"/>
        <v>0</v>
      </c>
      <c r="O49" s="173">
        <f t="shared" si="6"/>
        <v>0</v>
      </c>
      <c r="P49" s="173">
        <f t="shared" si="5"/>
        <v>0</v>
      </c>
    </row>
    <row r="50" spans="1:16" ht="9.75">
      <c r="A50" s="47" t="s">
        <v>23</v>
      </c>
      <c r="B50" s="100" t="s">
        <v>78</v>
      </c>
      <c r="C50" s="101"/>
      <c r="D50" s="99" t="s">
        <v>123</v>
      </c>
      <c r="E50" s="172">
        <v>1</v>
      </c>
      <c r="F50" s="173"/>
      <c r="G50" s="173"/>
      <c r="H50" s="173"/>
      <c r="I50" s="173"/>
      <c r="J50" s="173"/>
      <c r="K50" s="173">
        <f t="shared" si="12"/>
        <v>0</v>
      </c>
      <c r="L50" s="173">
        <f t="shared" si="2"/>
        <v>0</v>
      </c>
      <c r="M50" s="173">
        <f t="shared" si="3"/>
        <v>0</v>
      </c>
      <c r="N50" s="173">
        <f t="shared" si="4"/>
        <v>0</v>
      </c>
      <c r="O50" s="173">
        <f t="shared" si="6"/>
        <v>0</v>
      </c>
      <c r="P50" s="173">
        <f t="shared" si="5"/>
        <v>0</v>
      </c>
    </row>
    <row r="51" spans="1:16" ht="9.75">
      <c r="A51" s="47" t="s">
        <v>24</v>
      </c>
      <c r="B51" s="97" t="s">
        <v>79</v>
      </c>
      <c r="C51" s="98"/>
      <c r="D51" s="99" t="s">
        <v>124</v>
      </c>
      <c r="E51" s="172">
        <v>123.25</v>
      </c>
      <c r="F51" s="173"/>
      <c r="G51" s="173"/>
      <c r="H51" s="173"/>
      <c r="I51" s="173"/>
      <c r="J51" s="173"/>
      <c r="K51" s="173">
        <f t="shared" si="12"/>
        <v>0</v>
      </c>
      <c r="L51" s="173">
        <f t="shared" si="2"/>
        <v>0</v>
      </c>
      <c r="M51" s="173">
        <f t="shared" si="3"/>
        <v>0</v>
      </c>
      <c r="N51" s="173">
        <f t="shared" si="4"/>
        <v>0</v>
      </c>
      <c r="O51" s="173">
        <f t="shared" si="6"/>
        <v>0</v>
      </c>
      <c r="P51" s="173">
        <f t="shared" si="5"/>
        <v>0</v>
      </c>
    </row>
    <row r="52" spans="1:16" ht="9.75">
      <c r="A52" s="47" t="s">
        <v>25</v>
      </c>
      <c r="B52" s="97" t="s">
        <v>80</v>
      </c>
      <c r="C52" s="98"/>
      <c r="D52" s="99" t="s">
        <v>124</v>
      </c>
      <c r="E52" s="172">
        <v>123.25</v>
      </c>
      <c r="F52" s="173"/>
      <c r="G52" s="173"/>
      <c r="H52" s="173"/>
      <c r="I52" s="173"/>
      <c r="J52" s="173"/>
      <c r="K52" s="173">
        <f t="shared" si="12"/>
        <v>0</v>
      </c>
      <c r="L52" s="173">
        <f t="shared" si="2"/>
        <v>0</v>
      </c>
      <c r="M52" s="173">
        <f t="shared" si="3"/>
        <v>0</v>
      </c>
      <c r="N52" s="173">
        <f t="shared" si="4"/>
        <v>0</v>
      </c>
      <c r="O52" s="173">
        <f t="shared" si="6"/>
        <v>0</v>
      </c>
      <c r="P52" s="173">
        <f t="shared" si="5"/>
        <v>0</v>
      </c>
    </row>
    <row r="53" spans="1:16" ht="9.75">
      <c r="A53" s="47" t="s">
        <v>26</v>
      </c>
      <c r="B53" s="97" t="s">
        <v>81</v>
      </c>
      <c r="C53" s="98"/>
      <c r="D53" s="99" t="s">
        <v>124</v>
      </c>
      <c r="E53" s="172">
        <v>123.25</v>
      </c>
      <c r="F53" s="173"/>
      <c r="G53" s="173"/>
      <c r="H53" s="173"/>
      <c r="I53" s="173"/>
      <c r="J53" s="173"/>
      <c r="K53" s="173">
        <f t="shared" si="12"/>
        <v>0</v>
      </c>
      <c r="L53" s="173">
        <f t="shared" si="2"/>
        <v>0</v>
      </c>
      <c r="M53" s="173">
        <f t="shared" si="3"/>
        <v>0</v>
      </c>
      <c r="N53" s="173">
        <f t="shared" si="4"/>
        <v>0</v>
      </c>
      <c r="O53" s="173">
        <f t="shared" si="6"/>
        <v>0</v>
      </c>
      <c r="P53" s="173">
        <f t="shared" si="5"/>
        <v>0</v>
      </c>
    </row>
    <row r="54" spans="1:16" ht="9.75">
      <c r="A54" s="154"/>
      <c r="B54" s="155" t="s">
        <v>83</v>
      </c>
      <c r="C54" s="156"/>
      <c r="D54" s="157"/>
      <c r="E54" s="174"/>
      <c r="F54" s="175"/>
      <c r="G54" s="175"/>
      <c r="H54" s="175"/>
      <c r="I54" s="175"/>
      <c r="J54" s="175"/>
      <c r="K54" s="175"/>
      <c r="L54" s="175">
        <f t="shared" si="2"/>
        <v>0</v>
      </c>
      <c r="M54" s="175">
        <f t="shared" si="3"/>
        <v>0</v>
      </c>
      <c r="N54" s="175">
        <f t="shared" si="4"/>
        <v>0</v>
      </c>
      <c r="O54" s="175">
        <f t="shared" si="6"/>
        <v>0</v>
      </c>
      <c r="P54" s="175">
        <f t="shared" si="5"/>
        <v>0</v>
      </c>
    </row>
    <row r="55" spans="1:16" ht="9.75">
      <c r="A55" s="47">
        <v>28</v>
      </c>
      <c r="B55" s="97" t="s">
        <v>84</v>
      </c>
      <c r="C55" s="98"/>
      <c r="D55" s="99" t="s">
        <v>129</v>
      </c>
      <c r="E55" s="172">
        <v>1</v>
      </c>
      <c r="F55" s="173"/>
      <c r="G55" s="173"/>
      <c r="H55" s="173"/>
      <c r="I55" s="173"/>
      <c r="J55" s="173"/>
      <c r="K55" s="173">
        <f>SUM(H55:J55)</f>
        <v>0</v>
      </c>
      <c r="L55" s="173">
        <f t="shared" si="2"/>
        <v>0</v>
      </c>
      <c r="M55" s="173">
        <f t="shared" si="3"/>
        <v>0</v>
      </c>
      <c r="N55" s="173">
        <f t="shared" si="4"/>
        <v>0</v>
      </c>
      <c r="O55" s="173">
        <f t="shared" si="6"/>
        <v>0</v>
      </c>
      <c r="P55" s="173">
        <f t="shared" si="5"/>
        <v>0</v>
      </c>
    </row>
    <row r="56" spans="1:16" ht="9.75">
      <c r="A56" s="47">
        <v>29</v>
      </c>
      <c r="B56" s="97" t="s">
        <v>85</v>
      </c>
      <c r="C56" s="98"/>
      <c r="D56" s="99" t="s">
        <v>123</v>
      </c>
      <c r="E56" s="172">
        <v>1</v>
      </c>
      <c r="F56" s="173"/>
      <c r="G56" s="173"/>
      <c r="H56" s="173"/>
      <c r="I56" s="173"/>
      <c r="J56" s="173"/>
      <c r="K56" s="173">
        <f aca="true" t="shared" si="13" ref="K56:K64">SUM(H56:J56)</f>
        <v>0</v>
      </c>
      <c r="L56" s="173">
        <f t="shared" si="2"/>
        <v>0</v>
      </c>
      <c r="M56" s="173">
        <f t="shared" si="3"/>
        <v>0</v>
      </c>
      <c r="N56" s="173">
        <f t="shared" si="4"/>
        <v>0</v>
      </c>
      <c r="O56" s="173">
        <f t="shared" si="6"/>
        <v>0</v>
      </c>
      <c r="P56" s="173">
        <f t="shared" si="5"/>
        <v>0</v>
      </c>
    </row>
    <row r="57" spans="1:16" ht="9.75">
      <c r="A57" s="47">
        <v>30</v>
      </c>
      <c r="B57" s="97" t="s">
        <v>82</v>
      </c>
      <c r="C57" s="98"/>
      <c r="D57" s="99" t="s">
        <v>125</v>
      </c>
      <c r="E57" s="172">
        <v>1.08</v>
      </c>
      <c r="F57" s="173"/>
      <c r="G57" s="173"/>
      <c r="H57" s="173"/>
      <c r="I57" s="173"/>
      <c r="J57" s="173"/>
      <c r="K57" s="173">
        <f t="shared" si="13"/>
        <v>0</v>
      </c>
      <c r="L57" s="173">
        <f t="shared" si="2"/>
        <v>0</v>
      </c>
      <c r="M57" s="173">
        <f t="shared" si="3"/>
        <v>0</v>
      </c>
      <c r="N57" s="173">
        <f t="shared" si="4"/>
        <v>0</v>
      </c>
      <c r="O57" s="173">
        <f t="shared" si="6"/>
        <v>0</v>
      </c>
      <c r="P57" s="173">
        <f t="shared" si="5"/>
        <v>0</v>
      </c>
    </row>
    <row r="58" spans="1:16" ht="9.75">
      <c r="A58" s="47">
        <v>31</v>
      </c>
      <c r="B58" s="97" t="s">
        <v>86</v>
      </c>
      <c r="C58" s="98"/>
      <c r="D58" s="99" t="s">
        <v>124</v>
      </c>
      <c r="E58" s="172">
        <v>7</v>
      </c>
      <c r="F58" s="173"/>
      <c r="G58" s="173"/>
      <c r="H58" s="173"/>
      <c r="I58" s="173"/>
      <c r="J58" s="173"/>
      <c r="K58" s="173">
        <f t="shared" si="13"/>
        <v>0</v>
      </c>
      <c r="L58" s="173">
        <f t="shared" si="2"/>
        <v>0</v>
      </c>
      <c r="M58" s="173">
        <f t="shared" si="3"/>
        <v>0</v>
      </c>
      <c r="N58" s="173">
        <f t="shared" si="4"/>
        <v>0</v>
      </c>
      <c r="O58" s="173">
        <f t="shared" si="6"/>
        <v>0</v>
      </c>
      <c r="P58" s="173">
        <f t="shared" si="5"/>
        <v>0</v>
      </c>
    </row>
    <row r="59" spans="1:16" ht="9.75">
      <c r="A59" s="47">
        <v>32</v>
      </c>
      <c r="B59" s="100" t="s">
        <v>87</v>
      </c>
      <c r="C59" s="101"/>
      <c r="D59" s="99" t="s">
        <v>126</v>
      </c>
      <c r="E59" s="172">
        <v>0.35</v>
      </c>
      <c r="F59" s="173"/>
      <c r="G59" s="173"/>
      <c r="H59" s="173"/>
      <c r="I59" s="173"/>
      <c r="J59" s="173"/>
      <c r="K59" s="173">
        <f t="shared" si="13"/>
        <v>0</v>
      </c>
      <c r="L59" s="173">
        <f t="shared" si="2"/>
        <v>0</v>
      </c>
      <c r="M59" s="173">
        <f t="shared" si="3"/>
        <v>0</v>
      </c>
      <c r="N59" s="173">
        <f t="shared" si="4"/>
        <v>0</v>
      </c>
      <c r="O59" s="173">
        <f t="shared" si="6"/>
        <v>0</v>
      </c>
      <c r="P59" s="173">
        <f t="shared" si="5"/>
        <v>0</v>
      </c>
    </row>
    <row r="60" spans="1:16" ht="9.75">
      <c r="A60" s="47"/>
      <c r="B60" s="102" t="s">
        <v>88</v>
      </c>
      <c r="C60" s="103"/>
      <c r="D60" s="103" t="s">
        <v>126</v>
      </c>
      <c r="E60" s="176">
        <v>0.31</v>
      </c>
      <c r="F60" s="173"/>
      <c r="G60" s="173"/>
      <c r="H60" s="173"/>
      <c r="I60" s="173"/>
      <c r="J60" s="173"/>
      <c r="K60" s="173">
        <f t="shared" si="13"/>
        <v>0</v>
      </c>
      <c r="L60" s="173">
        <f t="shared" si="2"/>
        <v>0</v>
      </c>
      <c r="M60" s="173">
        <f t="shared" si="3"/>
        <v>0</v>
      </c>
      <c r="N60" s="173">
        <f t="shared" si="4"/>
        <v>0</v>
      </c>
      <c r="O60" s="173">
        <f t="shared" si="6"/>
        <v>0</v>
      </c>
      <c r="P60" s="173">
        <f t="shared" si="5"/>
        <v>0</v>
      </c>
    </row>
    <row r="61" spans="1:16" ht="9.75">
      <c r="A61" s="47"/>
      <c r="B61" s="97" t="s">
        <v>89</v>
      </c>
      <c r="C61" s="98"/>
      <c r="D61" s="99" t="s">
        <v>126</v>
      </c>
      <c r="E61" s="172">
        <v>0.04</v>
      </c>
      <c r="F61" s="173"/>
      <c r="G61" s="173"/>
      <c r="H61" s="173"/>
      <c r="I61" s="173"/>
      <c r="J61" s="173"/>
      <c r="K61" s="173">
        <f t="shared" si="13"/>
        <v>0</v>
      </c>
      <c r="L61" s="173">
        <f t="shared" si="2"/>
        <v>0</v>
      </c>
      <c r="M61" s="173">
        <f t="shared" si="3"/>
        <v>0</v>
      </c>
      <c r="N61" s="173">
        <f t="shared" si="4"/>
        <v>0</v>
      </c>
      <c r="O61" s="173">
        <f t="shared" si="6"/>
        <v>0</v>
      </c>
      <c r="P61" s="173">
        <f t="shared" si="5"/>
        <v>0</v>
      </c>
    </row>
    <row r="62" spans="1:16" ht="9.75">
      <c r="A62" s="47">
        <v>33</v>
      </c>
      <c r="B62" s="97" t="s">
        <v>66</v>
      </c>
      <c r="C62" s="98"/>
      <c r="D62" s="99" t="s">
        <v>124</v>
      </c>
      <c r="E62" s="172">
        <v>3.84</v>
      </c>
      <c r="F62" s="173"/>
      <c r="G62" s="173"/>
      <c r="H62" s="173"/>
      <c r="I62" s="173"/>
      <c r="J62" s="173"/>
      <c r="K62" s="173">
        <f t="shared" si="13"/>
        <v>0</v>
      </c>
      <c r="L62" s="173">
        <f t="shared" si="2"/>
        <v>0</v>
      </c>
      <c r="M62" s="173">
        <f t="shared" si="3"/>
        <v>0</v>
      </c>
      <c r="N62" s="173">
        <f t="shared" si="4"/>
        <v>0</v>
      </c>
      <c r="O62" s="173">
        <f t="shared" si="6"/>
        <v>0</v>
      </c>
      <c r="P62" s="173">
        <f t="shared" si="5"/>
        <v>0</v>
      </c>
    </row>
    <row r="63" spans="1:16" ht="9.75">
      <c r="A63" s="47">
        <v>34</v>
      </c>
      <c r="B63" s="97" t="s">
        <v>68</v>
      </c>
      <c r="C63" s="98"/>
      <c r="D63" s="99" t="s">
        <v>125</v>
      </c>
      <c r="E63" s="172">
        <v>0.34</v>
      </c>
      <c r="F63" s="173"/>
      <c r="G63" s="173"/>
      <c r="H63" s="173"/>
      <c r="I63" s="173"/>
      <c r="J63" s="173"/>
      <c r="K63" s="173">
        <f t="shared" si="13"/>
        <v>0</v>
      </c>
      <c r="L63" s="173">
        <f t="shared" si="2"/>
        <v>0</v>
      </c>
      <c r="M63" s="173">
        <f t="shared" si="3"/>
        <v>0</v>
      </c>
      <c r="N63" s="173">
        <f t="shared" si="4"/>
        <v>0</v>
      </c>
      <c r="O63" s="173">
        <f t="shared" si="6"/>
        <v>0</v>
      </c>
      <c r="P63" s="173">
        <f t="shared" si="5"/>
        <v>0</v>
      </c>
    </row>
    <row r="64" spans="1:16" ht="9.75">
      <c r="A64" s="47">
        <v>35</v>
      </c>
      <c r="B64" s="97" t="s">
        <v>90</v>
      </c>
      <c r="C64" s="98"/>
      <c r="D64" s="99" t="s">
        <v>124</v>
      </c>
      <c r="E64" s="172">
        <v>7</v>
      </c>
      <c r="F64" s="173"/>
      <c r="G64" s="173"/>
      <c r="H64" s="173"/>
      <c r="I64" s="173"/>
      <c r="J64" s="173"/>
      <c r="K64" s="173">
        <f t="shared" si="13"/>
        <v>0</v>
      </c>
      <c r="L64" s="173">
        <f t="shared" si="2"/>
        <v>0</v>
      </c>
      <c r="M64" s="173">
        <f t="shared" si="3"/>
        <v>0</v>
      </c>
      <c r="N64" s="173">
        <f t="shared" si="4"/>
        <v>0</v>
      </c>
      <c r="O64" s="173">
        <f t="shared" si="6"/>
        <v>0</v>
      </c>
      <c r="P64" s="173">
        <f t="shared" si="5"/>
        <v>0</v>
      </c>
    </row>
    <row r="65" spans="1:16" ht="9.75">
      <c r="A65" s="154"/>
      <c r="B65" s="155" t="s">
        <v>91</v>
      </c>
      <c r="C65" s="156"/>
      <c r="D65" s="157"/>
      <c r="E65" s="174"/>
      <c r="F65" s="175"/>
      <c r="G65" s="175"/>
      <c r="H65" s="175"/>
      <c r="I65" s="175"/>
      <c r="J65" s="175"/>
      <c r="K65" s="175"/>
      <c r="L65" s="175">
        <f t="shared" si="2"/>
        <v>0</v>
      </c>
      <c r="M65" s="175">
        <f t="shared" si="3"/>
        <v>0</v>
      </c>
      <c r="N65" s="175">
        <f t="shared" si="4"/>
        <v>0</v>
      </c>
      <c r="O65" s="175">
        <f t="shared" si="6"/>
        <v>0</v>
      </c>
      <c r="P65" s="175">
        <f t="shared" si="5"/>
        <v>0</v>
      </c>
    </row>
    <row r="66" spans="1:16" ht="9.75">
      <c r="A66" s="47">
        <v>36</v>
      </c>
      <c r="B66" s="97" t="s">
        <v>92</v>
      </c>
      <c r="C66" s="98"/>
      <c r="D66" s="99" t="s">
        <v>129</v>
      </c>
      <c r="E66" s="172">
        <v>27</v>
      </c>
      <c r="F66" s="173"/>
      <c r="G66" s="173"/>
      <c r="H66" s="173"/>
      <c r="I66" s="173"/>
      <c r="J66" s="173"/>
      <c r="K66" s="173">
        <f>SUM(H66:J66)</f>
        <v>0</v>
      </c>
      <c r="L66" s="173">
        <f t="shared" si="2"/>
        <v>0</v>
      </c>
      <c r="M66" s="173">
        <f t="shared" si="3"/>
        <v>0</v>
      </c>
      <c r="N66" s="173">
        <f t="shared" si="4"/>
        <v>0</v>
      </c>
      <c r="O66" s="173">
        <f t="shared" si="6"/>
        <v>0</v>
      </c>
      <c r="P66" s="173">
        <f t="shared" si="5"/>
        <v>0</v>
      </c>
    </row>
    <row r="67" spans="1:16" ht="9.75">
      <c r="A67" s="182"/>
      <c r="B67" s="203" t="s">
        <v>133</v>
      </c>
      <c r="C67" s="200"/>
      <c r="D67" s="201"/>
      <c r="E67" s="202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</row>
    <row r="68" spans="1:16" ht="9.75">
      <c r="A68" s="47">
        <v>1</v>
      </c>
      <c r="B68" s="97" t="s">
        <v>134</v>
      </c>
      <c r="C68" s="98"/>
      <c r="D68" s="99" t="s">
        <v>124</v>
      </c>
      <c r="E68" s="172">
        <v>3.7</v>
      </c>
      <c r="F68" s="173"/>
      <c r="G68" s="173"/>
      <c r="H68" s="173"/>
      <c r="I68" s="173"/>
      <c r="J68" s="173"/>
      <c r="K68" s="173">
        <f>J68+I68+H68</f>
        <v>0</v>
      </c>
      <c r="L68" s="173">
        <f t="shared" si="2"/>
        <v>0</v>
      </c>
      <c r="M68" s="173">
        <f t="shared" si="3"/>
        <v>0</v>
      </c>
      <c r="N68" s="173">
        <f t="shared" si="4"/>
        <v>0</v>
      </c>
      <c r="O68" s="173">
        <f t="shared" si="6"/>
        <v>0</v>
      </c>
      <c r="P68" s="173">
        <f t="shared" si="5"/>
        <v>0</v>
      </c>
    </row>
    <row r="69" spans="1:16" ht="9.75">
      <c r="A69" s="47">
        <v>2</v>
      </c>
      <c r="B69" s="97" t="s">
        <v>135</v>
      </c>
      <c r="C69" s="98"/>
      <c r="D69" s="99" t="s">
        <v>136</v>
      </c>
      <c r="E69" s="172">
        <v>1</v>
      </c>
      <c r="F69" s="173"/>
      <c r="G69" s="173"/>
      <c r="H69" s="173"/>
      <c r="I69" s="173"/>
      <c r="J69" s="173"/>
      <c r="K69" s="173">
        <f>J69+I69+H69</f>
        <v>0</v>
      </c>
      <c r="L69" s="173">
        <f t="shared" si="2"/>
        <v>0</v>
      </c>
      <c r="M69" s="173">
        <f t="shared" si="3"/>
        <v>0</v>
      </c>
      <c r="N69" s="173">
        <f t="shared" si="4"/>
        <v>0</v>
      </c>
      <c r="O69" s="173">
        <f t="shared" si="6"/>
        <v>0</v>
      </c>
      <c r="P69" s="173">
        <f t="shared" si="5"/>
        <v>0</v>
      </c>
    </row>
    <row r="70" spans="1:16" ht="19.5">
      <c r="A70" s="47">
        <v>3</v>
      </c>
      <c r="B70" s="97" t="s">
        <v>137</v>
      </c>
      <c r="C70" s="98"/>
      <c r="D70" s="98" t="s">
        <v>136</v>
      </c>
      <c r="E70" s="205">
        <v>14</v>
      </c>
      <c r="F70" s="173"/>
      <c r="G70" s="173"/>
      <c r="H70" s="173"/>
      <c r="I70" s="173"/>
      <c r="J70" s="173"/>
      <c r="K70" s="173">
        <f>J70+I70+H70</f>
        <v>0</v>
      </c>
      <c r="L70" s="173">
        <f t="shared" si="2"/>
        <v>0</v>
      </c>
      <c r="M70" s="173">
        <f t="shared" si="3"/>
        <v>0</v>
      </c>
      <c r="N70" s="173">
        <f t="shared" si="4"/>
        <v>0</v>
      </c>
      <c r="O70" s="173">
        <f t="shared" si="6"/>
        <v>0</v>
      </c>
      <c r="P70" s="173">
        <f t="shared" si="5"/>
        <v>0</v>
      </c>
    </row>
    <row r="71" spans="1:16" ht="10.5" thickBot="1">
      <c r="A71" s="191"/>
      <c r="B71" s="192"/>
      <c r="C71" s="193"/>
      <c r="D71" s="194"/>
      <c r="E71" s="195"/>
      <c r="F71" s="196"/>
      <c r="G71" s="196"/>
      <c r="H71" s="196">
        <f>ROUND(F71*G71,2)</f>
        <v>0</v>
      </c>
      <c r="I71" s="196"/>
      <c r="J71" s="196"/>
      <c r="K71" s="196"/>
      <c r="L71" s="196"/>
      <c r="M71" s="196"/>
      <c r="N71" s="196"/>
      <c r="O71" s="196"/>
      <c r="P71" s="196"/>
    </row>
    <row r="72" spans="1:16" ht="9.75">
      <c r="A72" s="113"/>
      <c r="B72" s="114" t="s">
        <v>28</v>
      </c>
      <c r="C72" s="115"/>
      <c r="D72" s="113"/>
      <c r="E72" s="116"/>
      <c r="F72" s="116"/>
      <c r="G72" s="116"/>
      <c r="H72" s="116"/>
      <c r="I72" s="116"/>
      <c r="J72" s="116"/>
      <c r="K72" s="116"/>
      <c r="L72" s="177">
        <f>ROUND(SUM(L14:L70),2)</f>
        <v>0</v>
      </c>
      <c r="M72" s="177">
        <f>ROUND(SUM(M14:M70),2)</f>
        <v>0</v>
      </c>
      <c r="N72" s="177">
        <f>ROUND(SUM(N14:N70),2)</f>
        <v>0</v>
      </c>
      <c r="O72" s="177">
        <f>ROUND(SUM(O14:O70),2)</f>
        <v>0</v>
      </c>
      <c r="P72" s="177">
        <f>ROUND(SUM(P14:P70),2)</f>
        <v>0</v>
      </c>
    </row>
    <row r="73" spans="1:16" ht="9.75">
      <c r="A73" s="47"/>
      <c r="B73" s="81"/>
      <c r="C73" s="76"/>
      <c r="D73" s="47"/>
      <c r="E73" s="55"/>
      <c r="F73" s="77" t="s">
        <v>40</v>
      </c>
      <c r="G73" s="78" t="s">
        <v>48</v>
      </c>
      <c r="H73" s="56"/>
      <c r="I73" s="83"/>
      <c r="J73" s="83"/>
      <c r="K73" s="83"/>
      <c r="L73" s="112"/>
      <c r="M73" s="112"/>
      <c r="N73" s="112" t="e">
        <f>N72*G73</f>
        <v>#VALUE!</v>
      </c>
      <c r="O73" s="112"/>
      <c r="P73" s="112"/>
    </row>
    <row r="74" spans="1:16" ht="9.75">
      <c r="A74" s="47"/>
      <c r="B74" s="81"/>
      <c r="C74" s="76"/>
      <c r="D74" s="47"/>
      <c r="E74" s="55"/>
      <c r="F74" s="77" t="s">
        <v>101</v>
      </c>
      <c r="G74" s="79"/>
      <c r="H74" s="83"/>
      <c r="I74" s="83"/>
      <c r="J74" s="83"/>
      <c r="K74" s="83"/>
      <c r="L74" s="112">
        <f>SUM(L72:L73)</f>
        <v>0</v>
      </c>
      <c r="M74" s="178">
        <f>SUM(M72:M73)</f>
        <v>0</v>
      </c>
      <c r="N74" s="178" t="e">
        <f>SUM(N72:N73)</f>
        <v>#VALUE!</v>
      </c>
      <c r="O74" s="178">
        <f>SUM(O72:O73)</f>
        <v>0</v>
      </c>
      <c r="P74" s="178" t="e">
        <f>O74+N74+M74</f>
        <v>#VALUE!</v>
      </c>
    </row>
    <row r="75" ht="9.75">
      <c r="B75" s="82"/>
    </row>
    <row r="76" spans="2:5" ht="9.75">
      <c r="B76" s="82"/>
      <c r="E76" s="74"/>
    </row>
    <row r="77" spans="2:5" ht="9.75">
      <c r="B77" s="84" t="s">
        <v>96</v>
      </c>
      <c r="C77" s="62"/>
      <c r="D77" s="63"/>
      <c r="E77" s="74"/>
    </row>
    <row r="78" spans="2:5" ht="9.75">
      <c r="B78" s="117"/>
      <c r="C78" s="118"/>
      <c r="D78" s="42"/>
      <c r="E78" s="74"/>
    </row>
    <row r="79" spans="2:5" ht="9.75">
      <c r="B79" s="117"/>
      <c r="C79" s="118"/>
      <c r="D79" s="42"/>
      <c r="E79" s="74"/>
    </row>
    <row r="80" spans="2:5" ht="9.75">
      <c r="B80" s="117" t="s">
        <v>97</v>
      </c>
      <c r="C80" s="119"/>
      <c r="D80" s="44"/>
      <c r="E80" s="74"/>
    </row>
    <row r="81" ht="9.75">
      <c r="B81" s="82"/>
    </row>
    <row r="82" ht="9.75">
      <c r="B82" s="82"/>
    </row>
    <row r="83" ht="9.75">
      <c r="B83" s="82"/>
    </row>
    <row r="84" ht="9.75">
      <c r="B84" s="82"/>
    </row>
    <row r="85" ht="9.75">
      <c r="B85" s="82"/>
    </row>
    <row r="86" ht="9.75">
      <c r="B86" s="82"/>
    </row>
    <row r="87" ht="9.75">
      <c r="B87" s="82"/>
    </row>
    <row r="88" ht="9.75">
      <c r="B88" s="82"/>
    </row>
    <row r="89" ht="9.75">
      <c r="B89" s="82"/>
    </row>
    <row r="90" ht="9.75">
      <c r="B90" s="82"/>
    </row>
    <row r="91" ht="9.75">
      <c r="B91" s="82"/>
    </row>
    <row r="92" ht="9.75">
      <c r="B92" s="82"/>
    </row>
    <row r="93" ht="9.75">
      <c r="B93" s="82"/>
    </row>
    <row r="94" ht="9.75">
      <c r="B94" s="82"/>
    </row>
    <row r="95" ht="9.75">
      <c r="B95" s="82"/>
    </row>
    <row r="96" ht="9.75">
      <c r="B96" s="82"/>
    </row>
    <row r="97" ht="9.75">
      <c r="B97" s="82"/>
    </row>
    <row r="98" ht="9.75">
      <c r="B98" s="82"/>
    </row>
    <row r="99" ht="9.75">
      <c r="B99" s="82"/>
    </row>
    <row r="100" ht="9.75">
      <c r="B100" s="82"/>
    </row>
    <row r="101" ht="9.75">
      <c r="B101" s="82"/>
    </row>
    <row r="102" ht="9.75">
      <c r="B102" s="82"/>
    </row>
    <row r="103" ht="9.75">
      <c r="B103" s="82"/>
    </row>
    <row r="104" ht="9.75">
      <c r="B104" s="82"/>
    </row>
    <row r="105" ht="9.75">
      <c r="B105" s="82"/>
    </row>
    <row r="106" ht="9.75">
      <c r="B106" s="82"/>
    </row>
    <row r="107" ht="9.75">
      <c r="B107" s="82"/>
    </row>
    <row r="108" ht="9.75">
      <c r="B108" s="82"/>
    </row>
    <row r="109" ht="9.75">
      <c r="B109" s="82"/>
    </row>
    <row r="110" ht="9.75">
      <c r="B110" s="82"/>
    </row>
    <row r="111" ht="9.75">
      <c r="B111" s="82"/>
    </row>
    <row r="112" ht="9.75">
      <c r="B112" s="82"/>
    </row>
    <row r="113" ht="9.75">
      <c r="B113" s="82"/>
    </row>
    <row r="114" ht="9.75">
      <c r="B114" s="82"/>
    </row>
    <row r="115" ht="9.75">
      <c r="B115" s="82"/>
    </row>
    <row r="116" ht="9.75">
      <c r="B116" s="82"/>
    </row>
    <row r="117" ht="9.75">
      <c r="B117" s="82"/>
    </row>
    <row r="118" ht="9.75">
      <c r="B118" s="82"/>
    </row>
    <row r="119" ht="9.75">
      <c r="B119" s="82"/>
    </row>
    <row r="120" ht="9.75">
      <c r="B120" s="82"/>
    </row>
    <row r="121" ht="9.75">
      <c r="B121" s="82"/>
    </row>
    <row r="122" ht="9.75">
      <c r="B122" s="82"/>
    </row>
    <row r="123" ht="9.75">
      <c r="B123" s="82"/>
    </row>
    <row r="124" ht="9.75">
      <c r="B124" s="82"/>
    </row>
    <row r="125" ht="9.75">
      <c r="B125" s="82"/>
    </row>
    <row r="126" ht="9.75">
      <c r="B126" s="82"/>
    </row>
    <row r="127" ht="9.75">
      <c r="B127" s="82"/>
    </row>
    <row r="128" ht="9.75">
      <c r="B128" s="82"/>
    </row>
    <row r="129" ht="9.75">
      <c r="B129" s="82"/>
    </row>
    <row r="130" ht="9.75">
      <c r="B130" s="82"/>
    </row>
    <row r="131" ht="9.75">
      <c r="B131" s="82"/>
    </row>
    <row r="132" ht="9.75">
      <c r="B132" s="82"/>
    </row>
    <row r="133" ht="9.75">
      <c r="B133" s="82"/>
    </row>
    <row r="134" ht="9.75">
      <c r="B134" s="82"/>
    </row>
    <row r="135" ht="9.75">
      <c r="B135" s="82"/>
    </row>
    <row r="136" ht="9.75">
      <c r="B136" s="82"/>
    </row>
    <row r="137" ht="9.75">
      <c r="B137" s="82"/>
    </row>
    <row r="138" ht="9.75">
      <c r="B138" s="82"/>
    </row>
    <row r="139" ht="9.75">
      <c r="B139" s="82"/>
    </row>
    <row r="140" ht="9.75">
      <c r="B140" s="82"/>
    </row>
    <row r="141" ht="9.75">
      <c r="B141" s="82"/>
    </row>
    <row r="142" ht="9.75">
      <c r="B142" s="82"/>
    </row>
    <row r="143" ht="9.75">
      <c r="B143" s="82"/>
    </row>
    <row r="144" ht="9.75">
      <c r="B144" s="82"/>
    </row>
    <row r="145" ht="9.75">
      <c r="B145" s="82"/>
    </row>
    <row r="146" ht="9.75">
      <c r="B146" s="82"/>
    </row>
    <row r="147" ht="9.75">
      <c r="B147" s="82"/>
    </row>
    <row r="148" ht="9.75">
      <c r="B148" s="82"/>
    </row>
    <row r="149" ht="9.75">
      <c r="B149" s="82"/>
    </row>
    <row r="150" ht="9.75">
      <c r="B150" s="82"/>
    </row>
    <row r="151" ht="9.75">
      <c r="B151" s="82"/>
    </row>
    <row r="152" ht="9.75">
      <c r="B152" s="82"/>
    </row>
    <row r="153" ht="9.75">
      <c r="B153" s="82"/>
    </row>
    <row r="154" ht="9.75">
      <c r="B154" s="82"/>
    </row>
    <row r="155" ht="9.75">
      <c r="B155" s="82"/>
    </row>
    <row r="156" ht="9.75">
      <c r="B156" s="82"/>
    </row>
    <row r="157" ht="9.75">
      <c r="B157" s="82"/>
    </row>
    <row r="158" ht="9.75">
      <c r="B158" s="82"/>
    </row>
    <row r="159" ht="9.75">
      <c r="B159" s="82"/>
    </row>
    <row r="160" ht="9.75">
      <c r="B160" s="82"/>
    </row>
    <row r="161" ht="9.75">
      <c r="B161" s="82"/>
    </row>
    <row r="162" ht="9.75">
      <c r="B162" s="82"/>
    </row>
    <row r="163" ht="9.75">
      <c r="B163" s="82"/>
    </row>
    <row r="164" ht="9.75">
      <c r="B164" s="82"/>
    </row>
    <row r="165" ht="9.75">
      <c r="B165" s="82"/>
    </row>
    <row r="166" ht="9.75">
      <c r="B166" s="82"/>
    </row>
    <row r="167" ht="9.75">
      <c r="B167" s="82"/>
    </row>
    <row r="168" ht="9.75">
      <c r="B168" s="82"/>
    </row>
    <row r="169" ht="9.75">
      <c r="B169" s="82"/>
    </row>
    <row r="170" ht="9.75">
      <c r="B170" s="82"/>
    </row>
    <row r="171" ht="9.75">
      <c r="B171" s="82"/>
    </row>
    <row r="172" ht="9.75">
      <c r="B172" s="82"/>
    </row>
    <row r="173" ht="9.75">
      <c r="B173" s="82"/>
    </row>
    <row r="174" ht="9.75">
      <c r="B174" s="82"/>
    </row>
    <row r="175" ht="9.75">
      <c r="B175" s="82"/>
    </row>
    <row r="176" ht="9.75">
      <c r="B176" s="82"/>
    </row>
    <row r="177" ht="9.75">
      <c r="B177" s="82"/>
    </row>
    <row r="178" ht="9.75">
      <c r="B178" s="82"/>
    </row>
    <row r="179" ht="9.75">
      <c r="B179" s="82"/>
    </row>
    <row r="180" ht="9.75">
      <c r="B180" s="82"/>
    </row>
    <row r="181" ht="9.75">
      <c r="B181" s="82"/>
    </row>
    <row r="182" ht="9.75">
      <c r="B182" s="82"/>
    </row>
    <row r="183" ht="9.75">
      <c r="B183" s="82"/>
    </row>
    <row r="184" ht="9.75">
      <c r="B184" s="82"/>
    </row>
    <row r="185" ht="9.75">
      <c r="B185" s="82"/>
    </row>
    <row r="186" ht="9.75">
      <c r="B186" s="82"/>
    </row>
    <row r="187" ht="9.75">
      <c r="B187" s="82"/>
    </row>
    <row r="188" ht="9.75">
      <c r="B188" s="82"/>
    </row>
    <row r="189" ht="9.75">
      <c r="B189" s="82"/>
    </row>
    <row r="190" ht="9.75">
      <c r="B190" s="82"/>
    </row>
    <row r="191" ht="9.75">
      <c r="B191" s="82"/>
    </row>
    <row r="192" ht="9.75">
      <c r="B192" s="82"/>
    </row>
    <row r="193" ht="9.75">
      <c r="B193" s="82"/>
    </row>
    <row r="194" ht="9.75">
      <c r="B194" s="82"/>
    </row>
    <row r="195" ht="9.75">
      <c r="B195" s="82"/>
    </row>
    <row r="196" ht="9.75">
      <c r="B196" s="82"/>
    </row>
    <row r="197" ht="9.75">
      <c r="B197" s="82"/>
    </row>
    <row r="198" ht="9.75">
      <c r="B198" s="82"/>
    </row>
    <row r="199" ht="9.75">
      <c r="B199" s="82"/>
    </row>
    <row r="200" ht="9.75">
      <c r="B200" s="82"/>
    </row>
    <row r="201" ht="9.75">
      <c r="B201" s="82"/>
    </row>
    <row r="202" ht="9.75">
      <c r="B202" s="82"/>
    </row>
    <row r="203" ht="9.75">
      <c r="B203" s="82"/>
    </row>
    <row r="204" ht="9.75">
      <c r="B204" s="82"/>
    </row>
    <row r="205" ht="9.75">
      <c r="B205" s="82"/>
    </row>
    <row r="206" ht="9.75">
      <c r="B206" s="82"/>
    </row>
    <row r="207" ht="9.75">
      <c r="B207" s="82"/>
    </row>
    <row r="208" ht="9.75">
      <c r="B208" s="82"/>
    </row>
    <row r="209" ht="9.75">
      <c r="B209" s="82"/>
    </row>
    <row r="210" ht="9.75">
      <c r="B210" s="82"/>
    </row>
    <row r="211" ht="9.75">
      <c r="B211" s="82"/>
    </row>
    <row r="212" ht="9.75">
      <c r="B212" s="82"/>
    </row>
    <row r="213" ht="9.75">
      <c r="B213" s="82"/>
    </row>
    <row r="214" ht="9.75">
      <c r="B214" s="82"/>
    </row>
    <row r="215" ht="9.75">
      <c r="B215" s="82"/>
    </row>
    <row r="216" ht="9.75">
      <c r="B216" s="82"/>
    </row>
    <row r="217" ht="9.75">
      <c r="B217" s="82"/>
    </row>
    <row r="218" ht="9.75">
      <c r="B218" s="82"/>
    </row>
    <row r="219" ht="9.75">
      <c r="B219" s="82"/>
    </row>
    <row r="220" ht="9.75">
      <c r="B220" s="82"/>
    </row>
    <row r="221" ht="9.75">
      <c r="B221" s="82"/>
    </row>
    <row r="222" ht="9.75">
      <c r="B222" s="82"/>
    </row>
    <row r="223" ht="9.75">
      <c r="B223" s="82"/>
    </row>
    <row r="224" ht="9.75">
      <c r="B224" s="82"/>
    </row>
    <row r="225" ht="9.75">
      <c r="B225" s="82"/>
    </row>
    <row r="226" ht="9.75">
      <c r="B226" s="82"/>
    </row>
    <row r="227" ht="9.75">
      <c r="B227" s="82"/>
    </row>
    <row r="228" ht="9.75">
      <c r="B228" s="82"/>
    </row>
    <row r="229" ht="9.75">
      <c r="B229" s="82"/>
    </row>
    <row r="230" ht="9.75">
      <c r="B230" s="82"/>
    </row>
    <row r="231" ht="9.75">
      <c r="B231" s="82"/>
    </row>
    <row r="232" ht="9.75">
      <c r="B232" s="82"/>
    </row>
    <row r="233" ht="9.75">
      <c r="B233" s="82"/>
    </row>
    <row r="234" ht="9.75">
      <c r="B234" s="82"/>
    </row>
    <row r="235" ht="9.75">
      <c r="B235" s="82"/>
    </row>
    <row r="236" ht="9.75">
      <c r="B236" s="82"/>
    </row>
    <row r="237" ht="9.75">
      <c r="B237" s="82"/>
    </row>
    <row r="238" ht="9.75">
      <c r="B238" s="82"/>
    </row>
    <row r="239" ht="9.75">
      <c r="B239" s="82"/>
    </row>
    <row r="240" ht="9.75">
      <c r="B240" s="82"/>
    </row>
    <row r="241" ht="9.75">
      <c r="B241" s="82"/>
    </row>
    <row r="242" ht="9.75">
      <c r="B242" s="82"/>
    </row>
    <row r="243" ht="9.75">
      <c r="B243" s="82"/>
    </row>
    <row r="244" ht="9.75">
      <c r="B244" s="82"/>
    </row>
    <row r="245" ht="9.75">
      <c r="B245" s="82"/>
    </row>
    <row r="246" ht="9.75">
      <c r="B246" s="82"/>
    </row>
    <row r="247" ht="9.75">
      <c r="B247" s="82"/>
    </row>
    <row r="248" ht="9.75">
      <c r="B248" s="82"/>
    </row>
    <row r="249" ht="9.75">
      <c r="B249" s="82"/>
    </row>
    <row r="250" ht="9.75">
      <c r="B250" s="82"/>
    </row>
    <row r="251" ht="9.75">
      <c r="B251" s="82"/>
    </row>
    <row r="252" ht="9.75">
      <c r="B252" s="82"/>
    </row>
    <row r="253" ht="9.75">
      <c r="B253" s="82"/>
    </row>
    <row r="254" ht="9.75">
      <c r="B254" s="82"/>
    </row>
    <row r="255" ht="9.75">
      <c r="B255" s="82"/>
    </row>
    <row r="256" ht="9.75">
      <c r="B256" s="82"/>
    </row>
    <row r="257" ht="9.75">
      <c r="B257" s="82"/>
    </row>
    <row r="258" ht="9.75">
      <c r="B258" s="82"/>
    </row>
    <row r="259" ht="9.75">
      <c r="B259" s="82"/>
    </row>
    <row r="260" ht="9.75">
      <c r="B260" s="82"/>
    </row>
    <row r="261" ht="9.75">
      <c r="B261" s="82"/>
    </row>
    <row r="262" ht="9.75">
      <c r="B262" s="82"/>
    </row>
    <row r="263" ht="9.75">
      <c r="B263" s="82"/>
    </row>
    <row r="264" ht="9.75">
      <c r="B264" s="82"/>
    </row>
    <row r="265" ht="9.75">
      <c r="B265" s="82"/>
    </row>
    <row r="266" ht="9.75">
      <c r="B266" s="82"/>
    </row>
    <row r="267" ht="9.75">
      <c r="B267" s="82"/>
    </row>
    <row r="268" ht="9.75">
      <c r="B268" s="82"/>
    </row>
    <row r="269" ht="9.75">
      <c r="B269" s="82"/>
    </row>
    <row r="270" ht="9.75">
      <c r="B270" s="82"/>
    </row>
    <row r="271" ht="9.75">
      <c r="B271" s="82"/>
    </row>
    <row r="272" ht="9.75">
      <c r="B272" s="82"/>
    </row>
    <row r="273" ht="9.75">
      <c r="B273" s="82"/>
    </row>
    <row r="274" ht="9.75">
      <c r="B274" s="82"/>
    </row>
    <row r="275" ht="9.75">
      <c r="B275" s="82"/>
    </row>
    <row r="276" ht="9.75">
      <c r="B276" s="82"/>
    </row>
    <row r="277" ht="9.75">
      <c r="B277" s="82"/>
    </row>
    <row r="278" ht="9.75">
      <c r="B278" s="82"/>
    </row>
    <row r="279" ht="9.75">
      <c r="B279" s="82"/>
    </row>
    <row r="280" ht="9.75">
      <c r="B280" s="82"/>
    </row>
    <row r="281" ht="9.75">
      <c r="B281" s="82"/>
    </row>
    <row r="282" ht="9.75">
      <c r="B282" s="82"/>
    </row>
    <row r="283" ht="9.75">
      <c r="B283" s="82"/>
    </row>
    <row r="284" ht="9.75">
      <c r="B284" s="82"/>
    </row>
    <row r="285" ht="9.75">
      <c r="B285" s="82"/>
    </row>
    <row r="286" ht="9.75">
      <c r="B286" s="82"/>
    </row>
    <row r="287" ht="9.75">
      <c r="B287" s="82"/>
    </row>
    <row r="288" ht="9.75">
      <c r="B288" s="82"/>
    </row>
    <row r="289" ht="9.75">
      <c r="B289" s="82"/>
    </row>
    <row r="290" ht="9.75">
      <c r="B290" s="82"/>
    </row>
    <row r="291" ht="9.75">
      <c r="B291" s="82"/>
    </row>
    <row r="292" ht="9.75">
      <c r="B292" s="82"/>
    </row>
    <row r="293" ht="9.75">
      <c r="B293" s="82"/>
    </row>
    <row r="294" ht="9.75">
      <c r="B294" s="82"/>
    </row>
    <row r="295" ht="9.75">
      <c r="B295" s="82"/>
    </row>
    <row r="296" ht="9.75">
      <c r="B296" s="82"/>
    </row>
    <row r="297" ht="9.75">
      <c r="B297" s="82"/>
    </row>
    <row r="298" ht="9.75">
      <c r="B298" s="82"/>
    </row>
    <row r="299" ht="9.75">
      <c r="B299" s="82"/>
    </row>
    <row r="300" ht="9.75">
      <c r="B300" s="82"/>
    </row>
    <row r="301" ht="9.75">
      <c r="B301" s="82"/>
    </row>
    <row r="302" ht="9.75">
      <c r="B302" s="82"/>
    </row>
    <row r="303" ht="9.75">
      <c r="B303" s="82"/>
    </row>
    <row r="304" ht="9.75">
      <c r="B304" s="82"/>
    </row>
    <row r="305" ht="9.75">
      <c r="B305" s="82"/>
    </row>
    <row r="306" ht="9.75">
      <c r="B306" s="82"/>
    </row>
    <row r="307" ht="9.75">
      <c r="B307" s="82"/>
    </row>
    <row r="308" ht="9.75">
      <c r="B308" s="82"/>
    </row>
    <row r="309" ht="9.75">
      <c r="B309" s="82"/>
    </row>
    <row r="310" ht="9.75">
      <c r="B310" s="82"/>
    </row>
    <row r="311" ht="9.75">
      <c r="B311" s="82"/>
    </row>
    <row r="312" ht="9.75">
      <c r="B312" s="82"/>
    </row>
    <row r="313" ht="9.75">
      <c r="B313" s="82"/>
    </row>
    <row r="314" ht="9.75">
      <c r="B314" s="82"/>
    </row>
    <row r="315" ht="9.75">
      <c r="B315" s="82"/>
    </row>
    <row r="316" ht="9.75">
      <c r="B316" s="82"/>
    </row>
    <row r="317" ht="9.75">
      <c r="B317" s="82"/>
    </row>
    <row r="318" ht="9.75">
      <c r="B318" s="82"/>
    </row>
    <row r="319" ht="9.75">
      <c r="B319" s="82"/>
    </row>
    <row r="320" ht="9.75">
      <c r="B320" s="82"/>
    </row>
    <row r="321" ht="9.75">
      <c r="B321" s="82"/>
    </row>
    <row r="322" ht="9.75">
      <c r="B322" s="82"/>
    </row>
    <row r="323" ht="9.75">
      <c r="B323" s="82"/>
    </row>
    <row r="324" ht="9.75">
      <c r="B324" s="82"/>
    </row>
    <row r="325" ht="9.75">
      <c r="B325" s="82"/>
    </row>
    <row r="326" ht="9.75">
      <c r="B326" s="82"/>
    </row>
    <row r="327" ht="9.75">
      <c r="B327" s="82"/>
    </row>
    <row r="328" ht="9.75">
      <c r="B328" s="82"/>
    </row>
    <row r="329" ht="9.75">
      <c r="B329" s="82"/>
    </row>
    <row r="330" ht="9.75">
      <c r="B330" s="82"/>
    </row>
    <row r="331" ht="9.75">
      <c r="B331" s="82"/>
    </row>
    <row r="332" ht="9.75">
      <c r="B332" s="82"/>
    </row>
    <row r="333" ht="9.75">
      <c r="B333" s="82"/>
    </row>
    <row r="334" ht="9.75">
      <c r="B334" s="82"/>
    </row>
    <row r="335" ht="9.75">
      <c r="B335" s="82"/>
    </row>
    <row r="336" ht="9.75">
      <c r="B336" s="82"/>
    </row>
    <row r="337" ht="9.75">
      <c r="B337" s="82"/>
    </row>
    <row r="338" ht="9.75">
      <c r="B338" s="82"/>
    </row>
    <row r="339" ht="9.75">
      <c r="B339" s="82"/>
    </row>
    <row r="340" ht="9.75">
      <c r="B340" s="82"/>
    </row>
    <row r="341" ht="9.75">
      <c r="B341" s="82"/>
    </row>
    <row r="342" ht="9.75">
      <c r="B342" s="82"/>
    </row>
    <row r="343" ht="9.75">
      <c r="B343" s="82"/>
    </row>
    <row r="344" ht="9.75">
      <c r="B344" s="82"/>
    </row>
    <row r="345" ht="9.75">
      <c r="B345" s="82"/>
    </row>
    <row r="346" ht="9.75">
      <c r="B346" s="82"/>
    </row>
    <row r="347" ht="9.75">
      <c r="B347" s="82"/>
    </row>
    <row r="348" ht="9.75">
      <c r="B348" s="82"/>
    </row>
    <row r="349" ht="9.75">
      <c r="B349" s="82"/>
    </row>
    <row r="350" ht="9.75">
      <c r="B350" s="82"/>
    </row>
    <row r="351" ht="9.75">
      <c r="B351" s="82"/>
    </row>
    <row r="352" ht="9.75">
      <c r="B352" s="82"/>
    </row>
    <row r="353" ht="9.75">
      <c r="B353" s="82"/>
    </row>
    <row r="354" ht="9.75">
      <c r="B354" s="82"/>
    </row>
    <row r="355" ht="9.75">
      <c r="B355" s="82"/>
    </row>
    <row r="356" ht="9.75">
      <c r="B356" s="82"/>
    </row>
    <row r="357" ht="9.75">
      <c r="B357" s="82"/>
    </row>
    <row r="358" ht="9.75">
      <c r="B358" s="82"/>
    </row>
    <row r="359" ht="9.75">
      <c r="B359" s="82"/>
    </row>
    <row r="360" ht="9.75">
      <c r="B360" s="82"/>
    </row>
    <row r="361" ht="9.75">
      <c r="B361" s="82"/>
    </row>
    <row r="362" ht="9.75">
      <c r="B362" s="82"/>
    </row>
    <row r="363" ht="9.75">
      <c r="B363" s="82"/>
    </row>
    <row r="364" ht="9.75">
      <c r="B364" s="82"/>
    </row>
    <row r="365" ht="9.75">
      <c r="B365" s="82"/>
    </row>
    <row r="366" ht="9.75">
      <c r="B366" s="82"/>
    </row>
    <row r="367" ht="9.75">
      <c r="B367" s="82"/>
    </row>
    <row r="368" ht="9.75">
      <c r="B368" s="82"/>
    </row>
    <row r="369" ht="9.75">
      <c r="B369" s="82"/>
    </row>
    <row r="370" ht="9.75">
      <c r="B370" s="82"/>
    </row>
  </sheetData>
  <sheetProtection/>
  <autoFilter ref="A14:P74"/>
  <mergeCells count="18">
    <mergeCell ref="C11:C13"/>
    <mergeCell ref="J10:K10"/>
    <mergeCell ref="A11:A13"/>
    <mergeCell ref="B11:B13"/>
    <mergeCell ref="D11:D13"/>
    <mergeCell ref="E11:E13"/>
    <mergeCell ref="F11:K11"/>
    <mergeCell ref="F12:F13"/>
    <mergeCell ref="G12:G13"/>
    <mergeCell ref="H12:H13"/>
    <mergeCell ref="I12:I13"/>
    <mergeCell ref="J12:J13"/>
    <mergeCell ref="O12:O13"/>
    <mergeCell ref="P12:P13"/>
    <mergeCell ref="K12:K13"/>
    <mergeCell ref="L12:L13"/>
    <mergeCell ref="M12:M13"/>
    <mergeCell ref="N12:N13"/>
  </mergeCells>
  <printOptions horizontalCentered="1"/>
  <pageMargins left="0.07874015748031496" right="0.07874015748031496" top="0.96" bottom="0.7" header="0" footer="0"/>
  <pageSetup horizontalDpi="600" verticalDpi="600" orientation="landscape" paperSize="9" scale="85" r:id="rId1"/>
  <headerFooter alignWithMargins="0">
    <oddFooter>&amp;C&amp;7Lapa &amp;P no &amp;N</oddFooter>
  </headerFooter>
  <ignoredErrors>
    <ignoredError sqref="A20:A53 A54 A60:A61 A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VEGA1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Darbu Tame</dc:subject>
  <dc:creator>Martins Francis</dc:creator>
  <cp:keywords/>
  <dc:description>martins.francis@vega1.lv
tel.26666476</dc:description>
  <cp:lastModifiedBy>Zaig_ku</cp:lastModifiedBy>
  <cp:lastPrinted>2017-10-20T06:10:48Z</cp:lastPrinted>
  <dcterms:created xsi:type="dcterms:W3CDTF">2005-04-11T16:08:40Z</dcterms:created>
  <dcterms:modified xsi:type="dcterms:W3CDTF">2017-10-20T11:21:03Z</dcterms:modified>
  <cp:category/>
  <cp:version/>
  <cp:contentType/>
  <cp:contentStatus/>
</cp:coreProperties>
</file>